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4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-tennis\Documents\年間行事予定(要項・申込書・大会結果)\②カメリアヒルズテニストーナメント\2024\"/>
    </mc:Choice>
  </mc:AlternateContent>
  <xr:revisionPtr revIDLastSave="0" documentId="13_ncr:1_{BC3E051D-C507-43F1-9829-51260ACD51CB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賞品表２０２4 (2)" sheetId="16" r:id="rId1"/>
    <sheet name="一般男子" sheetId="10" r:id="rId2"/>
    <sheet name="一般女子" sheetId="11" r:id="rId3"/>
    <sheet name="110男子" sheetId="5" r:id="rId4"/>
    <sheet name="110女子" sheetId="6" r:id="rId5"/>
    <sheet name="一般男子(掲示用)" sheetId="12" r:id="rId6"/>
    <sheet name="一般女子 (掲示用)" sheetId="13" r:id="rId7"/>
    <sheet name="110男子 (掲示用)" sheetId="14" r:id="rId8"/>
    <sheet name="110女子 (掲示用)" sheetId="15" r:id="rId9"/>
  </sheets>
  <definedNames>
    <definedName name="_xlnm.Print_Area" localSheetId="4">'110女子'!$D$1:$AL$132</definedName>
    <definedName name="_xlnm.Print_Area" localSheetId="8">'110女子 (掲示用)'!$D$1:$AJ$128</definedName>
    <definedName name="_xlnm.Print_Area" localSheetId="3">'110男子'!$D$1:$AL$133</definedName>
    <definedName name="_xlnm.Print_Area" localSheetId="7">'110男子 (掲示用)'!$D$1:$AJ$137</definedName>
    <definedName name="_xlnm.Print_Area" localSheetId="2">一般女子!$D$2:$AN$147</definedName>
    <definedName name="_xlnm.Print_Area" localSheetId="6">'一般女子 (掲示用)'!$D$1:$AJ$143</definedName>
    <definedName name="_xlnm.Print_Area" localSheetId="1">一般男子!$D$2:$AN$146</definedName>
    <definedName name="_xlnm.Print_Area" localSheetId="5">'一般男子(掲示用)'!$D$1:$AJ$152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1" i="10" l="1"/>
  <c r="N20" i="6"/>
  <c r="Y38" i="11"/>
  <c r="W38" i="11"/>
  <c r="X39" i="11" s="1"/>
  <c r="V38" i="11"/>
  <c r="T38" i="11"/>
  <c r="U39" i="11" s="1"/>
  <c r="S38" i="11"/>
  <c r="Q38" i="11"/>
  <c r="P38" i="11"/>
  <c r="N38" i="11"/>
  <c r="AA37" i="11"/>
  <c r="V36" i="11"/>
  <c r="T36" i="11"/>
  <c r="S36" i="11"/>
  <c r="Q36" i="11"/>
  <c r="P36" i="11"/>
  <c r="N36" i="11"/>
  <c r="AA35" i="11"/>
  <c r="X35" i="11"/>
  <c r="S34" i="11"/>
  <c r="Q34" i="11"/>
  <c r="P34" i="11"/>
  <c r="N34" i="11"/>
  <c r="AA33" i="11"/>
  <c r="X33" i="11"/>
  <c r="U33" i="11"/>
  <c r="P32" i="11"/>
  <c r="N32" i="11"/>
  <c r="AC32" i="11" s="1"/>
  <c r="AA31" i="11"/>
  <c r="X31" i="11"/>
  <c r="U31" i="11"/>
  <c r="R31" i="11"/>
  <c r="AG30" i="11" s="1"/>
  <c r="AD30" i="11"/>
  <c r="AC30" i="11"/>
  <c r="Y42" i="10"/>
  <c r="W42" i="10"/>
  <c r="V42" i="10"/>
  <c r="T42" i="10"/>
  <c r="S42" i="10"/>
  <c r="Q42" i="10"/>
  <c r="P42" i="10"/>
  <c r="N42" i="10"/>
  <c r="AA41" i="10"/>
  <c r="V40" i="10"/>
  <c r="T40" i="10"/>
  <c r="S40" i="10"/>
  <c r="Q40" i="10"/>
  <c r="P40" i="10"/>
  <c r="N40" i="10"/>
  <c r="AA39" i="10"/>
  <c r="X39" i="10"/>
  <c r="S38" i="10"/>
  <c r="Q38" i="10"/>
  <c r="P38" i="10"/>
  <c r="N38" i="10"/>
  <c r="AA37" i="10"/>
  <c r="X37" i="10"/>
  <c r="U37" i="10"/>
  <c r="P36" i="10"/>
  <c r="AD36" i="10" s="1"/>
  <c r="N36" i="10"/>
  <c r="AA35" i="10"/>
  <c r="X35" i="10"/>
  <c r="U35" i="10"/>
  <c r="R35" i="10"/>
  <c r="AD34" i="10"/>
  <c r="AC34" i="10"/>
  <c r="T27" i="10"/>
  <c r="V27" i="10"/>
  <c r="P29" i="10"/>
  <c r="N29" i="10"/>
  <c r="Q29" i="10"/>
  <c r="S29" i="10"/>
  <c r="V29" i="10"/>
  <c r="T29" i="10"/>
  <c r="Y29" i="10"/>
  <c r="W29" i="10"/>
  <c r="V14" i="10"/>
  <c r="T14" i="10"/>
  <c r="S14" i="10"/>
  <c r="Q14" i="10"/>
  <c r="P14" i="10"/>
  <c r="N14" i="10"/>
  <c r="X13" i="10"/>
  <c r="S12" i="10"/>
  <c r="Q12" i="10"/>
  <c r="P12" i="10"/>
  <c r="N12" i="10"/>
  <c r="X11" i="10"/>
  <c r="U11" i="10"/>
  <c r="P10" i="10"/>
  <c r="N10" i="10"/>
  <c r="Z10" i="10" s="1"/>
  <c r="X9" i="10"/>
  <c r="U9" i="10"/>
  <c r="R9" i="10"/>
  <c r="AE8" i="10" s="1"/>
  <c r="AA8" i="10"/>
  <c r="Z8" i="10"/>
  <c r="V25" i="11"/>
  <c r="T25" i="11"/>
  <c r="U26" i="11" s="1"/>
  <c r="S25" i="11"/>
  <c r="Q25" i="11"/>
  <c r="P25" i="11"/>
  <c r="N25" i="11"/>
  <c r="X24" i="11"/>
  <c r="S23" i="11"/>
  <c r="Q23" i="11"/>
  <c r="P23" i="11"/>
  <c r="N23" i="11"/>
  <c r="X22" i="11"/>
  <c r="U22" i="11"/>
  <c r="P21" i="11"/>
  <c r="AA21" i="11" s="1"/>
  <c r="N21" i="11"/>
  <c r="X20" i="11"/>
  <c r="U20" i="11"/>
  <c r="R20" i="11"/>
  <c r="AE19" i="11" s="1"/>
  <c r="AD19" i="11"/>
  <c r="AA19" i="11"/>
  <c r="Z19" i="11"/>
  <c r="V14" i="11"/>
  <c r="T14" i="11"/>
  <c r="S14" i="11"/>
  <c r="Q14" i="11"/>
  <c r="P14" i="11"/>
  <c r="N14" i="11"/>
  <c r="O15" i="11" s="1"/>
  <c r="X13" i="11"/>
  <c r="S12" i="11"/>
  <c r="Q12" i="11"/>
  <c r="P12" i="11"/>
  <c r="AA12" i="11" s="1"/>
  <c r="N12" i="11"/>
  <c r="X11" i="11"/>
  <c r="U11" i="11"/>
  <c r="P10" i="11"/>
  <c r="AA10" i="11" s="1"/>
  <c r="N10" i="11"/>
  <c r="X9" i="11"/>
  <c r="U9" i="11"/>
  <c r="R9" i="11"/>
  <c r="AE8" i="11" s="1"/>
  <c r="AA8" i="11"/>
  <c r="Z8" i="11"/>
  <c r="Z29" i="5"/>
  <c r="AA29" i="5"/>
  <c r="V35" i="5"/>
  <c r="T35" i="5"/>
  <c r="S35" i="5"/>
  <c r="Q35" i="5"/>
  <c r="R36" i="5" s="1"/>
  <c r="P35" i="5"/>
  <c r="N35" i="5"/>
  <c r="X34" i="5"/>
  <c r="S33" i="5"/>
  <c r="Q33" i="5"/>
  <c r="P33" i="5"/>
  <c r="N33" i="5"/>
  <c r="X32" i="5"/>
  <c r="U32" i="5"/>
  <c r="P31" i="5"/>
  <c r="AA31" i="5" s="1"/>
  <c r="N31" i="5"/>
  <c r="X30" i="5"/>
  <c r="AE29" i="5" s="1"/>
  <c r="U30" i="5"/>
  <c r="R30" i="5"/>
  <c r="V24" i="5"/>
  <c r="T24" i="5"/>
  <c r="U25" i="5" s="1"/>
  <c r="S24" i="5"/>
  <c r="Q24" i="5"/>
  <c r="P24" i="5"/>
  <c r="N24" i="5"/>
  <c r="X23" i="5"/>
  <c r="S22" i="5"/>
  <c r="Q22" i="5"/>
  <c r="P22" i="5"/>
  <c r="N22" i="5"/>
  <c r="X21" i="5"/>
  <c r="U21" i="5"/>
  <c r="P20" i="5"/>
  <c r="AA20" i="5" s="1"/>
  <c r="N20" i="5"/>
  <c r="X19" i="5"/>
  <c r="U19" i="5"/>
  <c r="R19" i="5"/>
  <c r="AE18" i="5" s="1"/>
  <c r="AA18" i="5"/>
  <c r="Z18" i="5"/>
  <c r="V13" i="5"/>
  <c r="T13" i="5"/>
  <c r="S13" i="5"/>
  <c r="Q13" i="5"/>
  <c r="P13" i="5"/>
  <c r="N13" i="5"/>
  <c r="X12" i="5"/>
  <c r="S11" i="5"/>
  <c r="Q11" i="5"/>
  <c r="P11" i="5"/>
  <c r="N11" i="5"/>
  <c r="X10" i="5"/>
  <c r="U10" i="5"/>
  <c r="P9" i="5"/>
  <c r="AA9" i="5" s="1"/>
  <c r="N9" i="5"/>
  <c r="O10" i="5" s="1"/>
  <c r="X8" i="5"/>
  <c r="U8" i="5"/>
  <c r="R8" i="5"/>
  <c r="AA7" i="5"/>
  <c r="Z7" i="5"/>
  <c r="V35" i="6"/>
  <c r="T35" i="6"/>
  <c r="S35" i="6"/>
  <c r="Q35" i="6"/>
  <c r="P35" i="6"/>
  <c r="N35" i="6"/>
  <c r="X34" i="6"/>
  <c r="S33" i="6"/>
  <c r="Q33" i="6"/>
  <c r="R34" i="6" s="1"/>
  <c r="P33" i="6"/>
  <c r="N33" i="6"/>
  <c r="X32" i="6"/>
  <c r="U32" i="6"/>
  <c r="P31" i="6"/>
  <c r="AA31" i="6" s="1"/>
  <c r="N31" i="6"/>
  <c r="X30" i="6"/>
  <c r="U30" i="6"/>
  <c r="R30" i="6"/>
  <c r="AA29" i="6"/>
  <c r="Z29" i="6"/>
  <c r="Z7" i="6"/>
  <c r="V24" i="6"/>
  <c r="T24" i="6"/>
  <c r="S24" i="6"/>
  <c r="Q24" i="6"/>
  <c r="P24" i="6"/>
  <c r="N24" i="6"/>
  <c r="X23" i="6"/>
  <c r="S22" i="6"/>
  <c r="Q22" i="6"/>
  <c r="P22" i="6"/>
  <c r="N22" i="6"/>
  <c r="X21" i="6"/>
  <c r="U21" i="6"/>
  <c r="P20" i="6"/>
  <c r="AA20" i="6" s="1"/>
  <c r="X19" i="6"/>
  <c r="U19" i="6"/>
  <c r="R19" i="6"/>
  <c r="AA18" i="6"/>
  <c r="Z18" i="6"/>
  <c r="V13" i="6"/>
  <c r="T13" i="6"/>
  <c r="S13" i="6"/>
  <c r="Q13" i="6"/>
  <c r="P13" i="6"/>
  <c r="N13" i="6"/>
  <c r="X12" i="6"/>
  <c r="S11" i="6"/>
  <c r="Q11" i="6"/>
  <c r="P11" i="6"/>
  <c r="N11" i="6"/>
  <c r="X10" i="6"/>
  <c r="U10" i="6"/>
  <c r="P9" i="6"/>
  <c r="AA9" i="6" s="1"/>
  <c r="N9" i="6"/>
  <c r="X8" i="6"/>
  <c r="U8" i="6"/>
  <c r="R8" i="6"/>
  <c r="AA7" i="6"/>
  <c r="AD7" i="6" l="1"/>
  <c r="AB18" i="6"/>
  <c r="AD18" i="6"/>
  <c r="AB29" i="6"/>
  <c r="AE29" i="6"/>
  <c r="O32" i="5"/>
  <c r="O36" i="6"/>
  <c r="O12" i="5"/>
  <c r="AD18" i="5"/>
  <c r="U41" i="10"/>
  <c r="Z11" i="6"/>
  <c r="O25" i="6"/>
  <c r="AA33" i="6"/>
  <c r="AE7" i="5"/>
  <c r="AA33" i="5"/>
  <c r="U14" i="5"/>
  <c r="O21" i="5"/>
  <c r="AE20" i="5" s="1"/>
  <c r="R34" i="5"/>
  <c r="U36" i="5"/>
  <c r="AD9" i="5"/>
  <c r="O23" i="5"/>
  <c r="AE22" i="5" s="1"/>
  <c r="R35" i="11"/>
  <c r="O37" i="11"/>
  <c r="R24" i="11"/>
  <c r="O39" i="11"/>
  <c r="AH38" i="11" s="1"/>
  <c r="R13" i="11"/>
  <c r="R37" i="11"/>
  <c r="AB8" i="10"/>
  <c r="R15" i="10"/>
  <c r="O41" i="10"/>
  <c r="O13" i="10"/>
  <c r="R41" i="10"/>
  <c r="U43" i="10"/>
  <c r="U37" i="11"/>
  <c r="O33" i="11"/>
  <c r="AH32" i="11" s="1"/>
  <c r="R15" i="11"/>
  <c r="O11" i="11"/>
  <c r="AE10" i="11" s="1"/>
  <c r="AD32" i="11"/>
  <c r="AE32" i="11" s="1"/>
  <c r="O35" i="11"/>
  <c r="AH34" i="11" s="1"/>
  <c r="AD34" i="11"/>
  <c r="AA35" i="5"/>
  <c r="AA13" i="5"/>
  <c r="AD38" i="11"/>
  <c r="AG32" i="11"/>
  <c r="R26" i="11"/>
  <c r="AA25" i="11"/>
  <c r="O22" i="11"/>
  <c r="AE21" i="11" s="1"/>
  <c r="AA14" i="11"/>
  <c r="U15" i="11"/>
  <c r="U25" i="6"/>
  <c r="O34" i="5"/>
  <c r="R25" i="5"/>
  <c r="AA24" i="5"/>
  <c r="AB18" i="5"/>
  <c r="R14" i="5"/>
  <c r="AB7" i="6"/>
  <c r="O10" i="6"/>
  <c r="AD9" i="6" s="1"/>
  <c r="AE30" i="11"/>
  <c r="AC38" i="11"/>
  <c r="AA24" i="6"/>
  <c r="R14" i="6"/>
  <c r="U36" i="6"/>
  <c r="U14" i="6"/>
  <c r="O21" i="6"/>
  <c r="AD20" i="6" s="1"/>
  <c r="AA35" i="6"/>
  <c r="R36" i="6"/>
  <c r="AD35" i="6" s="1"/>
  <c r="R25" i="6"/>
  <c r="AA13" i="6"/>
  <c r="R23" i="6"/>
  <c r="O32" i="6"/>
  <c r="AD31" i="6" s="1"/>
  <c r="Z22" i="5"/>
  <c r="R12" i="5"/>
  <c r="AE11" i="5"/>
  <c r="AA11" i="5"/>
  <c r="Z11" i="5"/>
  <c r="AB11" i="5" s="1"/>
  <c r="AB7" i="5"/>
  <c r="R13" i="10"/>
  <c r="AE34" i="10"/>
  <c r="U15" i="10"/>
  <c r="O39" i="10"/>
  <c r="AG34" i="10"/>
  <c r="O11" i="10"/>
  <c r="AE10" i="10" s="1"/>
  <c r="Z12" i="10"/>
  <c r="R39" i="10"/>
  <c r="AA14" i="10"/>
  <c r="X43" i="10"/>
  <c r="AA22" i="6"/>
  <c r="O12" i="6"/>
  <c r="AB8" i="11"/>
  <c r="AD36" i="11"/>
  <c r="R23" i="5"/>
  <c r="R12" i="6"/>
  <c r="AE11" i="6" s="1"/>
  <c r="AA11" i="6"/>
  <c r="AB11" i="6" s="1"/>
  <c r="O15" i="10"/>
  <c r="R43" i="10"/>
  <c r="O25" i="5"/>
  <c r="AB19" i="11"/>
  <c r="O26" i="11"/>
  <c r="AB29" i="5"/>
  <c r="O36" i="5"/>
  <c r="AD35" i="5" s="1"/>
  <c r="AE7" i="6"/>
  <c r="O14" i="6"/>
  <c r="O14" i="5"/>
  <c r="AA10" i="10"/>
  <c r="AB10" i="10" s="1"/>
  <c r="AC34" i="11"/>
  <c r="AE34" i="11" s="1"/>
  <c r="AH30" i="11"/>
  <c r="AH36" i="11"/>
  <c r="R39" i="11"/>
  <c r="AC36" i="11"/>
  <c r="AH34" i="10"/>
  <c r="AH40" i="10"/>
  <c r="AC36" i="10"/>
  <c r="AE36" i="10" s="1"/>
  <c r="O37" i="10"/>
  <c r="AH36" i="10" s="1"/>
  <c r="AC40" i="10"/>
  <c r="AC42" i="10"/>
  <c r="O43" i="10"/>
  <c r="AD40" i="10"/>
  <c r="AD42" i="10"/>
  <c r="AC38" i="10"/>
  <c r="AD38" i="10"/>
  <c r="AA12" i="10"/>
  <c r="AD8" i="10"/>
  <c r="Z14" i="10"/>
  <c r="Z23" i="11"/>
  <c r="O24" i="11"/>
  <c r="AD23" i="11" s="1"/>
  <c r="AA23" i="11"/>
  <c r="Z25" i="11"/>
  <c r="Z21" i="11"/>
  <c r="AB21" i="11" s="1"/>
  <c r="AE12" i="11"/>
  <c r="Z12" i="11"/>
  <c r="AB12" i="11" s="1"/>
  <c r="O13" i="11"/>
  <c r="AD8" i="11"/>
  <c r="Z14" i="11"/>
  <c r="Z10" i="11"/>
  <c r="AB10" i="11" s="1"/>
  <c r="AE31" i="5"/>
  <c r="AD31" i="5"/>
  <c r="AE33" i="5"/>
  <c r="AD33" i="5"/>
  <c r="AD29" i="5"/>
  <c r="Z33" i="5"/>
  <c r="AB33" i="5" s="1"/>
  <c r="AE35" i="5"/>
  <c r="Z35" i="5"/>
  <c r="Z31" i="5"/>
  <c r="AB31" i="5" s="1"/>
  <c r="AD24" i="5"/>
  <c r="AA22" i="5"/>
  <c r="AB22" i="5" s="1"/>
  <c r="AD20" i="5"/>
  <c r="Z24" i="5"/>
  <c r="Z20" i="5"/>
  <c r="AB20" i="5" s="1"/>
  <c r="AE9" i="5"/>
  <c r="AD11" i="5"/>
  <c r="Z13" i="5"/>
  <c r="AD7" i="5"/>
  <c r="Z9" i="5"/>
  <c r="AB9" i="5" s="1"/>
  <c r="AD29" i="6"/>
  <c r="Z33" i="6"/>
  <c r="AB33" i="6" s="1"/>
  <c r="O34" i="6"/>
  <c r="AE33" i="6" s="1"/>
  <c r="Z35" i="6"/>
  <c r="Z31" i="6"/>
  <c r="AB31" i="6" s="1"/>
  <c r="AE20" i="6"/>
  <c r="AE18" i="6"/>
  <c r="Z22" i="6"/>
  <c r="O23" i="6"/>
  <c r="AD24" i="6"/>
  <c r="AE24" i="6"/>
  <c r="Z24" i="6"/>
  <c r="Z20" i="6"/>
  <c r="AB20" i="6" s="1"/>
  <c r="AE9" i="6"/>
  <c r="Z13" i="6"/>
  <c r="Z9" i="6"/>
  <c r="AB9" i="6" s="1"/>
  <c r="AE24" i="5" l="1"/>
  <c r="AD22" i="6"/>
  <c r="AB35" i="5"/>
  <c r="AD22" i="5"/>
  <c r="AG36" i="11"/>
  <c r="AD25" i="11"/>
  <c r="AB35" i="6"/>
  <c r="AD11" i="6"/>
  <c r="AE35" i="6"/>
  <c r="AB24" i="5"/>
  <c r="AE25" i="11"/>
  <c r="AE38" i="11"/>
  <c r="AB25" i="11"/>
  <c r="AD12" i="11"/>
  <c r="AG34" i="11"/>
  <c r="AD10" i="11"/>
  <c r="AE23" i="11"/>
  <c r="AG38" i="11"/>
  <c r="AE14" i="11"/>
  <c r="AE12" i="10"/>
  <c r="AG40" i="10"/>
  <c r="AD12" i="10"/>
  <c r="AD10" i="10"/>
  <c r="AD14" i="10"/>
  <c r="AG38" i="10"/>
  <c r="AG42" i="10"/>
  <c r="AB14" i="11"/>
  <c r="AD21" i="11"/>
  <c r="AB13" i="5"/>
  <c r="AD14" i="11"/>
  <c r="AB13" i="6"/>
  <c r="AD13" i="6"/>
  <c r="AD13" i="5"/>
  <c r="AB24" i="6"/>
  <c r="AE13" i="6"/>
  <c r="AE22" i="6"/>
  <c r="AE31" i="6"/>
  <c r="AB12" i="10"/>
  <c r="AE14" i="10"/>
  <c r="AH38" i="10"/>
  <c r="AB14" i="10"/>
  <c r="AE40" i="10"/>
  <c r="AB22" i="6"/>
  <c r="AP23" i="6" s="1"/>
  <c r="AE36" i="11"/>
  <c r="AE42" i="10"/>
  <c r="AE13" i="5"/>
  <c r="AH42" i="10"/>
  <c r="AE38" i="10"/>
  <c r="AG36" i="10"/>
  <c r="AB23" i="11"/>
  <c r="AD33" i="6"/>
  <c r="S110" i="6"/>
  <c r="Q110" i="6"/>
  <c r="P110" i="6"/>
  <c r="N110" i="6"/>
  <c r="U109" i="6"/>
  <c r="P108" i="6"/>
  <c r="X108" i="6" s="1"/>
  <c r="N108" i="6"/>
  <c r="W108" i="6" s="1"/>
  <c r="U107" i="6"/>
  <c r="R107" i="6"/>
  <c r="X106" i="6"/>
  <c r="W106" i="6"/>
  <c r="S101" i="6"/>
  <c r="Q101" i="6"/>
  <c r="P101" i="6"/>
  <c r="X101" i="6" s="1"/>
  <c r="N101" i="6"/>
  <c r="U100" i="6"/>
  <c r="P99" i="6"/>
  <c r="X99" i="6" s="1"/>
  <c r="N99" i="6"/>
  <c r="U98" i="6"/>
  <c r="R98" i="6"/>
  <c r="AB97" i="6" s="1"/>
  <c r="X97" i="6"/>
  <c r="W97" i="6"/>
  <c r="S62" i="6"/>
  <c r="Q62" i="6"/>
  <c r="P62" i="6"/>
  <c r="N62" i="6"/>
  <c r="U61" i="6"/>
  <c r="P60" i="6"/>
  <c r="X60" i="6" s="1"/>
  <c r="N60" i="6"/>
  <c r="W60" i="6" s="1"/>
  <c r="U59" i="6"/>
  <c r="R59" i="6"/>
  <c r="X58" i="6"/>
  <c r="W58" i="6"/>
  <c r="S53" i="6"/>
  <c r="Q53" i="6"/>
  <c r="P53" i="6"/>
  <c r="N53" i="6"/>
  <c r="O54" i="6" s="1"/>
  <c r="U52" i="6"/>
  <c r="P51" i="6"/>
  <c r="X51" i="6" s="1"/>
  <c r="N51" i="6"/>
  <c r="U50" i="6"/>
  <c r="R50" i="6"/>
  <c r="X49" i="6"/>
  <c r="W49" i="6"/>
  <c r="S111" i="5"/>
  <c r="Q111" i="5"/>
  <c r="P111" i="5"/>
  <c r="U110" i="5"/>
  <c r="P109" i="5"/>
  <c r="X109" i="5" s="1"/>
  <c r="N109" i="5"/>
  <c r="W109" i="5" s="1"/>
  <c r="U108" i="5"/>
  <c r="R108" i="5"/>
  <c r="AA107" i="5" s="1"/>
  <c r="X107" i="5"/>
  <c r="W107" i="5"/>
  <c r="S102" i="5"/>
  <c r="Q102" i="5"/>
  <c r="P102" i="5"/>
  <c r="O103" i="5" s="1"/>
  <c r="N102" i="5"/>
  <c r="U101" i="5"/>
  <c r="P100" i="5"/>
  <c r="X100" i="5" s="1"/>
  <c r="N100" i="5"/>
  <c r="U99" i="5"/>
  <c r="R99" i="5"/>
  <c r="AB98" i="5" s="1"/>
  <c r="X98" i="5"/>
  <c r="W98" i="5"/>
  <c r="S63" i="5"/>
  <c r="Q63" i="5"/>
  <c r="P63" i="5"/>
  <c r="U62" i="5"/>
  <c r="P61" i="5"/>
  <c r="X61" i="5" s="1"/>
  <c r="N61" i="5"/>
  <c r="W61" i="5" s="1"/>
  <c r="U60" i="5"/>
  <c r="R60" i="5"/>
  <c r="AA59" i="5" s="1"/>
  <c r="X59" i="5"/>
  <c r="W59" i="5"/>
  <c r="S54" i="5"/>
  <c r="Q54" i="5"/>
  <c r="P54" i="5"/>
  <c r="N54" i="5"/>
  <c r="U53" i="5"/>
  <c r="P52" i="5"/>
  <c r="X52" i="5" s="1"/>
  <c r="N52" i="5"/>
  <c r="U51" i="5"/>
  <c r="R51" i="5"/>
  <c r="X50" i="5"/>
  <c r="W50" i="5"/>
  <c r="V121" i="11"/>
  <c r="T121" i="11"/>
  <c r="S121" i="11"/>
  <c r="Q121" i="11"/>
  <c r="P121" i="11"/>
  <c r="N121" i="11"/>
  <c r="X120" i="11"/>
  <c r="S119" i="11"/>
  <c r="Q119" i="11"/>
  <c r="P119" i="11"/>
  <c r="N119" i="11"/>
  <c r="X118" i="11"/>
  <c r="U118" i="11"/>
  <c r="P117" i="11"/>
  <c r="N117" i="11"/>
  <c r="Z117" i="11" s="1"/>
  <c r="X116" i="11"/>
  <c r="U116" i="11"/>
  <c r="R116" i="11"/>
  <c r="AA115" i="11"/>
  <c r="Z115" i="11"/>
  <c r="S110" i="11"/>
  <c r="Q110" i="11"/>
  <c r="P110" i="11"/>
  <c r="N110" i="11"/>
  <c r="U109" i="11"/>
  <c r="P108" i="11"/>
  <c r="N108" i="11"/>
  <c r="W108" i="11" s="1"/>
  <c r="U107" i="11"/>
  <c r="R107" i="11"/>
  <c r="X106" i="11"/>
  <c r="W106" i="11"/>
  <c r="S71" i="11"/>
  <c r="Q71" i="11"/>
  <c r="P71" i="11"/>
  <c r="N71" i="11"/>
  <c r="U70" i="11"/>
  <c r="P69" i="11"/>
  <c r="X69" i="11" s="1"/>
  <c r="N69" i="11"/>
  <c r="U68" i="11"/>
  <c r="R68" i="11"/>
  <c r="X67" i="11"/>
  <c r="W67" i="11"/>
  <c r="S62" i="11"/>
  <c r="Q62" i="11"/>
  <c r="P62" i="11"/>
  <c r="N62" i="11"/>
  <c r="U61" i="11"/>
  <c r="P60" i="11"/>
  <c r="N60" i="11"/>
  <c r="W60" i="11" s="1"/>
  <c r="U59" i="11"/>
  <c r="R59" i="11"/>
  <c r="X58" i="11"/>
  <c r="W58" i="11"/>
  <c r="V124" i="10"/>
  <c r="S124" i="10"/>
  <c r="Q124" i="10"/>
  <c r="P124" i="10"/>
  <c r="N124" i="10"/>
  <c r="X123" i="10"/>
  <c r="S122" i="10"/>
  <c r="Q122" i="10"/>
  <c r="P122" i="10"/>
  <c r="N122" i="10"/>
  <c r="X121" i="10"/>
  <c r="U121" i="10"/>
  <c r="P120" i="10"/>
  <c r="N120" i="10"/>
  <c r="X119" i="10"/>
  <c r="U119" i="10"/>
  <c r="R119" i="10"/>
  <c r="AE118" i="10" s="1"/>
  <c r="AA118" i="10"/>
  <c r="Z118" i="10"/>
  <c r="V113" i="10"/>
  <c r="T113" i="10"/>
  <c r="S113" i="10"/>
  <c r="Q113" i="10"/>
  <c r="X112" i="10"/>
  <c r="S111" i="10"/>
  <c r="P111" i="10"/>
  <c r="N111" i="10"/>
  <c r="X110" i="10"/>
  <c r="U110" i="10"/>
  <c r="P109" i="10"/>
  <c r="N109" i="10"/>
  <c r="X108" i="10"/>
  <c r="U108" i="10"/>
  <c r="R108" i="10"/>
  <c r="AA107" i="10"/>
  <c r="Z107" i="10"/>
  <c r="S72" i="10"/>
  <c r="Q72" i="10"/>
  <c r="P72" i="10"/>
  <c r="N72" i="10"/>
  <c r="U71" i="10"/>
  <c r="P70" i="10"/>
  <c r="N70" i="10"/>
  <c r="W70" i="10" s="1"/>
  <c r="U69" i="10"/>
  <c r="R69" i="10"/>
  <c r="AA68" i="10" s="1"/>
  <c r="X68" i="10"/>
  <c r="W68" i="10"/>
  <c r="S63" i="10"/>
  <c r="Q63" i="10"/>
  <c r="P63" i="10"/>
  <c r="N63" i="10"/>
  <c r="U62" i="10"/>
  <c r="P61" i="10"/>
  <c r="N61" i="10"/>
  <c r="W61" i="10" s="1"/>
  <c r="U60" i="10"/>
  <c r="R60" i="10"/>
  <c r="AB59" i="10" s="1"/>
  <c r="X59" i="10"/>
  <c r="W59" i="10"/>
  <c r="AA58" i="11" l="1"/>
  <c r="X53" i="6"/>
  <c r="R112" i="5"/>
  <c r="O55" i="5"/>
  <c r="R63" i="6"/>
  <c r="R54" i="6"/>
  <c r="AA53" i="6" s="1"/>
  <c r="Y106" i="6"/>
  <c r="O62" i="5"/>
  <c r="AA61" i="5" s="1"/>
  <c r="Y50" i="5"/>
  <c r="AB49" i="6"/>
  <c r="AB106" i="6"/>
  <c r="W54" i="5"/>
  <c r="X102" i="5"/>
  <c r="O112" i="5"/>
  <c r="AB111" i="5" s="1"/>
  <c r="Y59" i="5"/>
  <c r="Y107" i="5"/>
  <c r="AP9" i="11"/>
  <c r="AP31" i="11"/>
  <c r="Y67" i="11"/>
  <c r="U114" i="10"/>
  <c r="U125" i="10"/>
  <c r="Z113" i="10"/>
  <c r="O64" i="10"/>
  <c r="AA67" i="11"/>
  <c r="AP35" i="11"/>
  <c r="AA58" i="6"/>
  <c r="O102" i="6"/>
  <c r="O61" i="6"/>
  <c r="AA60" i="6" s="1"/>
  <c r="AB68" i="10"/>
  <c r="Z122" i="10"/>
  <c r="O71" i="10"/>
  <c r="AA70" i="10" s="1"/>
  <c r="R125" i="10"/>
  <c r="Y59" i="10"/>
  <c r="X63" i="10"/>
  <c r="AB107" i="10"/>
  <c r="O110" i="10"/>
  <c r="AE109" i="10" s="1"/>
  <c r="R73" i="10"/>
  <c r="R64" i="10"/>
  <c r="R114" i="10"/>
  <c r="AA122" i="10"/>
  <c r="O121" i="10"/>
  <c r="O123" i="10"/>
  <c r="AA111" i="10"/>
  <c r="Z111" i="10"/>
  <c r="AB118" i="10"/>
  <c r="AP35" i="10"/>
  <c r="AP37" i="10"/>
  <c r="Y98" i="5"/>
  <c r="Y109" i="5"/>
  <c r="X54" i="5"/>
  <c r="AB59" i="5"/>
  <c r="Y61" i="5"/>
  <c r="AB107" i="5"/>
  <c r="AB50" i="5"/>
  <c r="R64" i="5"/>
  <c r="W102" i="5"/>
  <c r="Y102" i="5" s="1"/>
  <c r="O110" i="5"/>
  <c r="W101" i="6"/>
  <c r="Y101" i="6" s="1"/>
  <c r="O109" i="6"/>
  <c r="AB108" i="6" s="1"/>
  <c r="Y58" i="6"/>
  <c r="Y108" i="6"/>
  <c r="Y60" i="6"/>
  <c r="AA106" i="6"/>
  <c r="W53" i="6"/>
  <c r="Y53" i="6" s="1"/>
  <c r="Y49" i="6"/>
  <c r="AB58" i="6"/>
  <c r="Y97" i="6"/>
  <c r="AB60" i="6"/>
  <c r="R111" i="6"/>
  <c r="AB53" i="6"/>
  <c r="R102" i="6"/>
  <c r="W51" i="6"/>
  <c r="Y51" i="6" s="1"/>
  <c r="W62" i="6"/>
  <c r="W99" i="6"/>
  <c r="Y99" i="6" s="1"/>
  <c r="W110" i="6"/>
  <c r="O52" i="6"/>
  <c r="AB51" i="6" s="1"/>
  <c r="X62" i="6"/>
  <c r="O63" i="6"/>
  <c r="AB62" i="6" s="1"/>
  <c r="O100" i="6"/>
  <c r="AB99" i="6" s="1"/>
  <c r="X110" i="6"/>
  <c r="O111" i="6"/>
  <c r="AB110" i="6" s="1"/>
  <c r="AA49" i="6"/>
  <c r="AA97" i="6"/>
  <c r="R55" i="5"/>
  <c r="AA54" i="5" s="1"/>
  <c r="R103" i="5"/>
  <c r="AA102" i="5" s="1"/>
  <c r="W63" i="5"/>
  <c r="W100" i="5"/>
  <c r="Y100" i="5" s="1"/>
  <c r="AA109" i="5"/>
  <c r="W111" i="5"/>
  <c r="O53" i="5"/>
  <c r="AB52" i="5" s="1"/>
  <c r="AB61" i="5"/>
  <c r="X63" i="5"/>
  <c r="O64" i="5"/>
  <c r="O101" i="5"/>
  <c r="AB100" i="5" s="1"/>
  <c r="AB109" i="5"/>
  <c r="X111" i="5"/>
  <c r="W52" i="5"/>
  <c r="Y52" i="5" s="1"/>
  <c r="AA50" i="5"/>
  <c r="AA98" i="5"/>
  <c r="O120" i="11"/>
  <c r="R63" i="11"/>
  <c r="Y106" i="11"/>
  <c r="X110" i="11"/>
  <c r="AE115" i="11"/>
  <c r="Z121" i="11"/>
  <c r="X62" i="11"/>
  <c r="AB67" i="11"/>
  <c r="R111" i="11"/>
  <c r="AB110" i="11" s="1"/>
  <c r="Z119" i="11"/>
  <c r="O122" i="11"/>
  <c r="O118" i="11"/>
  <c r="AD117" i="11" s="1"/>
  <c r="Y58" i="11"/>
  <c r="O111" i="11"/>
  <c r="AD115" i="11"/>
  <c r="U122" i="11"/>
  <c r="AB106" i="11"/>
  <c r="AA117" i="11"/>
  <c r="AB117" i="11" s="1"/>
  <c r="R120" i="11"/>
  <c r="R122" i="11"/>
  <c r="O70" i="11"/>
  <c r="AB69" i="11" s="1"/>
  <c r="R72" i="11"/>
  <c r="AB58" i="11"/>
  <c r="O63" i="11"/>
  <c r="AB115" i="11"/>
  <c r="W71" i="11"/>
  <c r="X60" i="11"/>
  <c r="Y60" i="11" s="1"/>
  <c r="O61" i="11"/>
  <c r="AA60" i="11" s="1"/>
  <c r="X71" i="11"/>
  <c r="O72" i="11"/>
  <c r="X108" i="11"/>
  <c r="Y108" i="11" s="1"/>
  <c r="O109" i="11"/>
  <c r="AB108" i="11" s="1"/>
  <c r="AA106" i="11"/>
  <c r="W62" i="11"/>
  <c r="W69" i="11"/>
  <c r="Y69" i="11" s="1"/>
  <c r="W110" i="11"/>
  <c r="AA119" i="11"/>
  <c r="AA121" i="11"/>
  <c r="Z124" i="10"/>
  <c r="X72" i="10"/>
  <c r="AE107" i="10"/>
  <c r="O112" i="10"/>
  <c r="Y68" i="10"/>
  <c r="R123" i="10"/>
  <c r="AE120" i="10"/>
  <c r="W72" i="10"/>
  <c r="AA113" i="10"/>
  <c r="O114" i="10"/>
  <c r="AA124" i="10"/>
  <c r="O125" i="10"/>
  <c r="X61" i="10"/>
  <c r="Y61" i="10" s="1"/>
  <c r="O62" i="10"/>
  <c r="AB61" i="10" s="1"/>
  <c r="O73" i="10"/>
  <c r="Z109" i="10"/>
  <c r="R112" i="10"/>
  <c r="Z120" i="10"/>
  <c r="AA59" i="10"/>
  <c r="AD107" i="10"/>
  <c r="AA109" i="10"/>
  <c r="AD118" i="10"/>
  <c r="AA120" i="10"/>
  <c r="W63" i="10"/>
  <c r="X70" i="10"/>
  <c r="Y70" i="10" s="1"/>
  <c r="AD109" i="10"/>
  <c r="AD120" i="10"/>
  <c r="AB121" i="11" l="1"/>
  <c r="AB119" i="11"/>
  <c r="AE111" i="10"/>
  <c r="AB54" i="5"/>
  <c r="Y54" i="5"/>
  <c r="AB101" i="6"/>
  <c r="AA111" i="5"/>
  <c r="AB122" i="10"/>
  <c r="AD124" i="10"/>
  <c r="AE113" i="10"/>
  <c r="AB63" i="10"/>
  <c r="AB70" i="10"/>
  <c r="AD113" i="10"/>
  <c r="AE122" i="10"/>
  <c r="AB113" i="10"/>
  <c r="AA110" i="11"/>
  <c r="AE119" i="11"/>
  <c r="AA63" i="10"/>
  <c r="AD122" i="10"/>
  <c r="Y63" i="10"/>
  <c r="AB124" i="10"/>
  <c r="AA72" i="10"/>
  <c r="AB111" i="10"/>
  <c r="AB109" i="10"/>
  <c r="AB136" i="13"/>
  <c r="AA100" i="5"/>
  <c r="AP103" i="5" s="1"/>
  <c r="AB63" i="5"/>
  <c r="AA108" i="6"/>
  <c r="AA101" i="6"/>
  <c r="AA51" i="6"/>
  <c r="AP54" i="6" s="1"/>
  <c r="Y62" i="6"/>
  <c r="Y110" i="6"/>
  <c r="AA99" i="6"/>
  <c r="AA110" i="6"/>
  <c r="AA62" i="6"/>
  <c r="Y111" i="5"/>
  <c r="AB102" i="5"/>
  <c r="AA63" i="5"/>
  <c r="AA52" i="5"/>
  <c r="AP53" i="5" s="1"/>
  <c r="Y63" i="5"/>
  <c r="AB62" i="11"/>
  <c r="AB71" i="11"/>
  <c r="AA62" i="11"/>
  <c r="AD119" i="11"/>
  <c r="Y110" i="11"/>
  <c r="AD121" i="11"/>
  <c r="Y62" i="11"/>
  <c r="AE117" i="11"/>
  <c r="AA69" i="11"/>
  <c r="AE121" i="11"/>
  <c r="AA108" i="11"/>
  <c r="AB60" i="11"/>
  <c r="Y71" i="11"/>
  <c r="AA71" i="11"/>
  <c r="Y72" i="10"/>
  <c r="AB72" i="10"/>
  <c r="AE124" i="10"/>
  <c r="AA61" i="10"/>
  <c r="AD111" i="10"/>
  <c r="AB120" i="10"/>
  <c r="AP110" i="5" l="1"/>
  <c r="AP69" i="10"/>
  <c r="AP107" i="6"/>
  <c r="AP108" i="5"/>
  <c r="AP123" i="10"/>
  <c r="AP100" i="6"/>
  <c r="AP112" i="5"/>
  <c r="AP111" i="11"/>
  <c r="AP73" i="10"/>
  <c r="AP112" i="10"/>
  <c r="AP71" i="10"/>
  <c r="AC70" i="10" s="1"/>
  <c r="A71" i="10" s="1"/>
  <c r="AP62" i="10"/>
  <c r="AP125" i="10"/>
  <c r="AP119" i="10"/>
  <c r="AP121" i="10"/>
  <c r="AP110" i="10"/>
  <c r="AP114" i="10"/>
  <c r="AP60" i="10"/>
  <c r="AP64" i="10"/>
  <c r="AP108" i="10"/>
  <c r="AB135" i="13"/>
  <c r="AB140" i="13"/>
  <c r="AB132" i="13"/>
  <c r="AB139" i="13"/>
  <c r="AB131" i="13"/>
  <c r="AP51" i="5"/>
  <c r="AP101" i="5"/>
  <c r="AP55" i="5"/>
  <c r="AP99" i="5"/>
  <c r="AP50" i="6"/>
  <c r="AP98" i="6"/>
  <c r="AP52" i="6"/>
  <c r="AC51" i="6" s="1"/>
  <c r="A51" i="6" s="1"/>
  <c r="AP63" i="6"/>
  <c r="AP61" i="6"/>
  <c r="AP59" i="6"/>
  <c r="AP111" i="6"/>
  <c r="AP109" i="6"/>
  <c r="AP102" i="6"/>
  <c r="AP64" i="5"/>
  <c r="AP62" i="5"/>
  <c r="AP60" i="5"/>
  <c r="AP63" i="11"/>
  <c r="AP107" i="11"/>
  <c r="AP109" i="11"/>
  <c r="AP116" i="11"/>
  <c r="AP122" i="11"/>
  <c r="AP61" i="11"/>
  <c r="AP59" i="11"/>
  <c r="AP72" i="11"/>
  <c r="AP120" i="11"/>
  <c r="AP118" i="11"/>
  <c r="AP68" i="11"/>
  <c r="AP70" i="11"/>
  <c r="AC62" i="11" l="1"/>
  <c r="A63" i="11" s="1"/>
  <c r="AC69" i="11"/>
  <c r="AC59" i="5"/>
  <c r="AC108" i="11"/>
  <c r="A108" i="11" s="1"/>
  <c r="AC106" i="11"/>
  <c r="A106" i="11" s="1"/>
  <c r="AC110" i="11"/>
  <c r="A110" i="11" s="1"/>
  <c r="AF115" i="11"/>
  <c r="A116" i="11" s="1"/>
  <c r="AF119" i="11"/>
  <c r="A119" i="11" s="1"/>
  <c r="AF117" i="11"/>
  <c r="A117" i="11" s="1"/>
  <c r="AF121" i="11"/>
  <c r="A121" i="11" s="1"/>
  <c r="AF107" i="10"/>
  <c r="A107" i="10" s="1"/>
  <c r="AF113" i="10"/>
  <c r="A113" i="10" s="1"/>
  <c r="AC59" i="10"/>
  <c r="A60" i="10" s="1"/>
  <c r="AC61" i="10"/>
  <c r="A61" i="10" s="1"/>
  <c r="AC63" i="10"/>
  <c r="A63" i="10" s="1"/>
  <c r="AC99" i="6"/>
  <c r="A100" i="6" s="1"/>
  <c r="AC108" i="6"/>
  <c r="A109" i="6" s="1"/>
  <c r="AC68" i="10"/>
  <c r="AC72" i="10"/>
  <c r="A72" i="10" s="1"/>
  <c r="AF111" i="10"/>
  <c r="A112" i="10" s="1"/>
  <c r="AF109" i="10"/>
  <c r="A109" i="10" s="1"/>
  <c r="AF120" i="10"/>
  <c r="A121" i="10" s="1"/>
  <c r="AC60" i="6"/>
  <c r="A61" i="6" s="1"/>
  <c r="AC62" i="6"/>
  <c r="A63" i="6" s="1"/>
  <c r="AC58" i="6"/>
  <c r="A58" i="6" s="1"/>
  <c r="AC49" i="6"/>
  <c r="A50" i="6" s="1"/>
  <c r="AC53" i="6"/>
  <c r="AC58" i="11"/>
  <c r="A58" i="11" s="1"/>
  <c r="AC60" i="11"/>
  <c r="A61" i="11" s="1"/>
  <c r="AC71" i="11"/>
  <c r="A71" i="11" s="1"/>
  <c r="AC67" i="11"/>
  <c r="A68" i="11" s="1"/>
  <c r="AC110" i="6"/>
  <c r="A111" i="6" s="1"/>
  <c r="AC106" i="6"/>
  <c r="AC101" i="6"/>
  <c r="A102" i="6" s="1"/>
  <c r="AC97" i="6"/>
  <c r="A98" i="6" s="1"/>
  <c r="AC61" i="5"/>
  <c r="A62" i="5" s="1"/>
  <c r="AC63" i="5"/>
  <c r="A63" i="5" s="1"/>
  <c r="AC107" i="5"/>
  <c r="A107" i="5" s="1"/>
  <c r="AC111" i="5"/>
  <c r="A111" i="5" s="1"/>
  <c r="AC109" i="5"/>
  <c r="AC50" i="5"/>
  <c r="A50" i="5" s="1"/>
  <c r="AC52" i="5"/>
  <c r="AC54" i="5"/>
  <c r="A55" i="5" s="1"/>
  <c r="AF122" i="10"/>
  <c r="AF118" i="10"/>
  <c r="A118" i="10" s="1"/>
  <c r="AF124" i="10"/>
  <c r="A125" i="10" s="1"/>
  <c r="AC98" i="5"/>
  <c r="A98" i="5" s="1"/>
  <c r="AC102" i="5"/>
  <c r="AC100" i="5"/>
  <c r="A101" i="5" s="1"/>
  <c r="A62" i="11"/>
  <c r="A70" i="10"/>
  <c r="A52" i="6"/>
  <c r="A108" i="6"/>
  <c r="A60" i="6"/>
  <c r="A60" i="5"/>
  <c r="A59" i="5"/>
  <c r="A70" i="11"/>
  <c r="A69" i="11"/>
  <c r="A59" i="11" l="1"/>
  <c r="A99" i="6"/>
  <c r="A115" i="11"/>
  <c r="A109" i="11"/>
  <c r="A111" i="11"/>
  <c r="A107" i="11"/>
  <c r="A118" i="11"/>
  <c r="A122" i="11"/>
  <c r="A120" i="11"/>
  <c r="A120" i="10"/>
  <c r="A108" i="10"/>
  <c r="A114" i="10"/>
  <c r="A59" i="10"/>
  <c r="A64" i="10"/>
  <c r="A62" i="10"/>
  <c r="A101" i="6"/>
  <c r="A108" i="5"/>
  <c r="A68" i="10"/>
  <c r="A69" i="10"/>
  <c r="A73" i="10"/>
  <c r="A110" i="10"/>
  <c r="A111" i="10"/>
  <c r="A59" i="6"/>
  <c r="A62" i="6"/>
  <c r="A49" i="6"/>
  <c r="A54" i="6"/>
  <c r="A53" i="6"/>
  <c r="A60" i="11"/>
  <c r="A67" i="11"/>
  <c r="A72" i="11"/>
  <c r="A106" i="6"/>
  <c r="A107" i="6"/>
  <c r="A110" i="6"/>
  <c r="A97" i="6"/>
  <c r="A64" i="5"/>
  <c r="A61" i="5"/>
  <c r="A112" i="5"/>
  <c r="A110" i="5"/>
  <c r="A109" i="5"/>
  <c r="A99" i="5"/>
  <c r="A51" i="5"/>
  <c r="A54" i="5"/>
  <c r="A52" i="5"/>
  <c r="A53" i="5"/>
  <c r="A122" i="10"/>
  <c r="A123" i="10"/>
  <c r="A124" i="10"/>
  <c r="A119" i="10"/>
  <c r="A103" i="5"/>
  <c r="A102" i="5"/>
  <c r="A100" i="5"/>
  <c r="AA28" i="10" l="1"/>
  <c r="S27" i="10"/>
  <c r="Q27" i="10"/>
  <c r="P27" i="10"/>
  <c r="N27" i="10"/>
  <c r="AA26" i="10"/>
  <c r="X26" i="10"/>
  <c r="S25" i="10"/>
  <c r="Q25" i="10"/>
  <c r="P25" i="10"/>
  <c r="N25" i="10"/>
  <c r="AA24" i="10"/>
  <c r="X24" i="10"/>
  <c r="U24" i="10"/>
  <c r="P23" i="10"/>
  <c r="AD23" i="10" s="1"/>
  <c r="N23" i="10"/>
  <c r="AC23" i="10" s="1"/>
  <c r="AA22" i="10"/>
  <c r="X22" i="10"/>
  <c r="U22" i="10"/>
  <c r="R22" i="10"/>
  <c r="AD21" i="10"/>
  <c r="AC21" i="10"/>
  <c r="R30" i="10" l="1"/>
  <c r="R26" i="10"/>
  <c r="AE23" i="10"/>
  <c r="X30" i="10"/>
  <c r="AE21" i="10"/>
  <c r="U30" i="10"/>
  <c r="O24" i="10"/>
  <c r="AG23" i="10" s="1"/>
  <c r="R28" i="10"/>
  <c r="AD29" i="10"/>
  <c r="O26" i="10"/>
  <c r="AD25" i="10"/>
  <c r="AD27" i="10"/>
  <c r="O28" i="10"/>
  <c r="AH21" i="10"/>
  <c r="AG21" i="10"/>
  <c r="AC27" i="10"/>
  <c r="O30" i="10"/>
  <c r="U28" i="10"/>
  <c r="AC25" i="10"/>
  <c r="AC29" i="10"/>
  <c r="AE29" i="10" l="1"/>
  <c r="AG29" i="10"/>
  <c r="AG25" i="10"/>
  <c r="AE25" i="10"/>
  <c r="AH23" i="10"/>
  <c r="AH29" i="10"/>
  <c r="AG27" i="10"/>
  <c r="AH25" i="10"/>
  <c r="AE27" i="10"/>
  <c r="AH27" i="10"/>
  <c r="AP33" i="11" l="1"/>
  <c r="AP15" i="11"/>
  <c r="AP13" i="11"/>
  <c r="AP24" i="11"/>
  <c r="AP37" i="11"/>
  <c r="AP24" i="10"/>
  <c r="AP22" i="10"/>
  <c r="AP26" i="10"/>
  <c r="AP30" i="10"/>
  <c r="AP39" i="10"/>
  <c r="AP41" i="10"/>
  <c r="AP28" i="10"/>
  <c r="AP43" i="10"/>
  <c r="AP26" i="11"/>
  <c r="AP11" i="11"/>
  <c r="AP13" i="10"/>
  <c r="AP22" i="11"/>
  <c r="AP20" i="11"/>
  <c r="AP39" i="11"/>
  <c r="AP15" i="10"/>
  <c r="AP11" i="10"/>
  <c r="AP9" i="10"/>
  <c r="AP14" i="5"/>
  <c r="AI38" i="10" l="1"/>
  <c r="A38" i="10" s="1"/>
  <c r="AI34" i="10"/>
  <c r="A34" i="10" s="1"/>
  <c r="AF12" i="10"/>
  <c r="AI21" i="10"/>
  <c r="A21" i="10" s="1"/>
  <c r="AI25" i="10"/>
  <c r="A26" i="10" s="1"/>
  <c r="AI36" i="11"/>
  <c r="A36" i="11" s="1"/>
  <c r="AI32" i="11"/>
  <c r="A33" i="11" s="1"/>
  <c r="AI30" i="11"/>
  <c r="A31" i="11" s="1"/>
  <c r="AI34" i="11"/>
  <c r="AI38" i="11"/>
  <c r="A38" i="11" s="1"/>
  <c r="AF21" i="11"/>
  <c r="A21" i="11" s="1"/>
  <c r="AF8" i="10"/>
  <c r="AF10" i="10"/>
  <c r="AF14" i="10"/>
  <c r="AF19" i="11"/>
  <c r="A19" i="11" s="1"/>
  <c r="AF8" i="11"/>
  <c r="A8" i="11" s="1"/>
  <c r="AI29" i="10"/>
  <c r="A29" i="10" s="1"/>
  <c r="AI23" i="10"/>
  <c r="A23" i="10" s="1"/>
  <c r="AI27" i="10"/>
  <c r="A27" i="10" s="1"/>
  <c r="AI40" i="10"/>
  <c r="A41" i="10" s="1"/>
  <c r="AI42" i="10"/>
  <c r="A43" i="10" s="1"/>
  <c r="AI36" i="10"/>
  <c r="A37" i="10" s="1"/>
  <c r="AF25" i="11"/>
  <c r="A26" i="11" s="1"/>
  <c r="AF23" i="11"/>
  <c r="A24" i="11" s="1"/>
  <c r="AF12" i="11"/>
  <c r="AF10" i="11"/>
  <c r="A10" i="11" s="1"/>
  <c r="AF14" i="11"/>
  <c r="A15" i="11" s="1"/>
  <c r="AP23" i="5"/>
  <c r="AP32" i="5"/>
  <c r="AP34" i="5"/>
  <c r="AP36" i="5"/>
  <c r="AP30" i="5"/>
  <c r="AP21" i="5"/>
  <c r="AP25" i="5"/>
  <c r="AP19" i="5"/>
  <c r="AP8" i="5"/>
  <c r="AP12" i="5"/>
  <c r="AP10" i="5"/>
  <c r="A13" i="10" l="1"/>
  <c r="A12" i="10"/>
  <c r="A15" i="10"/>
  <c r="A14" i="10"/>
  <c r="A11" i="10"/>
  <c r="A10" i="10"/>
  <c r="A9" i="10"/>
  <c r="A8" i="10"/>
  <c r="A22" i="11"/>
  <c r="AF29" i="5"/>
  <c r="A30" i="5" s="1"/>
  <c r="A22" i="10"/>
  <c r="A25" i="10"/>
  <c r="A30" i="11"/>
  <c r="A37" i="11"/>
  <c r="A32" i="11"/>
  <c r="A39" i="11"/>
  <c r="A28" i="10"/>
  <c r="AF35" i="5"/>
  <c r="A36" i="5" s="1"/>
  <c r="AF31" i="5"/>
  <c r="A31" i="5" s="1"/>
  <c r="AF33" i="5"/>
  <c r="A33" i="5" s="1"/>
  <c r="AF11" i="5"/>
  <c r="A12" i="5" s="1"/>
  <c r="AF9" i="5"/>
  <c r="A9" i="5" s="1"/>
  <c r="AF7" i="5"/>
  <c r="A7" i="5" s="1"/>
  <c r="AF13" i="5"/>
  <c r="A20" i="11"/>
  <c r="AF22" i="5"/>
  <c r="A23" i="5" s="1"/>
  <c r="AF18" i="5"/>
  <c r="A18" i="5" s="1"/>
  <c r="AF24" i="5"/>
  <c r="A24" i="5" s="1"/>
  <c r="AF20" i="5"/>
  <c r="A20" i="5" s="1"/>
  <c r="A24" i="10"/>
  <c r="A30" i="10"/>
  <c r="A40" i="10"/>
  <c r="A23" i="11"/>
  <c r="A12" i="11"/>
  <c r="A13" i="11"/>
  <c r="A34" i="11"/>
  <c r="A35" i="11"/>
  <c r="A36" i="10"/>
  <c r="A39" i="10"/>
  <c r="A35" i="10"/>
  <c r="A42" i="10"/>
  <c r="A25" i="11"/>
  <c r="A11" i="11"/>
  <c r="A9" i="11"/>
  <c r="A14" i="11"/>
  <c r="AP21" i="6"/>
  <c r="AP25" i="6"/>
  <c r="AP30" i="6"/>
  <c r="AP12" i="6"/>
  <c r="AP8" i="6"/>
  <c r="AP36" i="6"/>
  <c r="AP32" i="6"/>
  <c r="AP34" i="6"/>
  <c r="AP19" i="6"/>
  <c r="AP14" i="6"/>
  <c r="AP10" i="6"/>
  <c r="A29" i="5" l="1"/>
  <c r="A32" i="5"/>
  <c r="A35" i="5"/>
  <c r="AF24" i="6"/>
  <c r="A24" i="6" s="1"/>
  <c r="AF11" i="6"/>
  <c r="AF18" i="6"/>
  <c r="A18" i="6" s="1"/>
  <c r="AF20" i="6"/>
  <c r="A34" i="5"/>
  <c r="A22" i="5"/>
  <c r="A19" i="5"/>
  <c r="A21" i="5"/>
  <c r="A8" i="5"/>
  <c r="A11" i="5"/>
  <c r="A10" i="5"/>
  <c r="A14" i="5"/>
  <c r="A13" i="5"/>
  <c r="E52" i="5" s="1"/>
  <c r="E80" i="5" s="1"/>
  <c r="AF22" i="6"/>
  <c r="A23" i="6" s="1"/>
  <c r="AF9" i="6"/>
  <c r="A10" i="6" s="1"/>
  <c r="A25" i="5"/>
  <c r="AF29" i="6"/>
  <c r="A30" i="6" s="1"/>
  <c r="AF31" i="6"/>
  <c r="A32" i="6" s="1"/>
  <c r="AF33" i="6"/>
  <c r="A33" i="6" s="1"/>
  <c r="AF35" i="6"/>
  <c r="A36" i="6" s="1"/>
  <c r="AF13" i="6"/>
  <c r="AF7" i="6"/>
  <c r="A8" i="6" s="1"/>
  <c r="E122" i="10"/>
  <c r="W145" i="10" s="1"/>
  <c r="E69" i="10"/>
  <c r="E85" i="10" s="1"/>
  <c r="J113" i="10"/>
  <c r="AB141" i="10" s="1"/>
  <c r="J61" i="10"/>
  <c r="AB89" i="10" s="1"/>
  <c r="E60" i="10"/>
  <c r="E81" i="10" s="1"/>
  <c r="E59" i="10"/>
  <c r="E80" i="10" s="1"/>
  <c r="J63" i="10"/>
  <c r="J89" i="10" s="1"/>
  <c r="E109" i="10"/>
  <c r="E132" i="10" s="1"/>
  <c r="E119" i="10"/>
  <c r="W137" i="10" s="1"/>
  <c r="J108" i="10"/>
  <c r="AB133" i="10" s="1"/>
  <c r="E73" i="10"/>
  <c r="E94" i="10" s="1"/>
  <c r="J114" i="10"/>
  <c r="AB142" i="10" s="1"/>
  <c r="J73" i="10"/>
  <c r="J94" i="10" s="1"/>
  <c r="E112" i="10"/>
  <c r="E142" i="10" s="1"/>
  <c r="E63" i="10"/>
  <c r="E89" i="10" s="1"/>
  <c r="J70" i="10"/>
  <c r="AB93" i="10" s="1"/>
  <c r="E113" i="10"/>
  <c r="W141" i="10" s="1"/>
  <c r="E123" i="10"/>
  <c r="W146" i="10" s="1"/>
  <c r="J112" i="10"/>
  <c r="J142" i="10" s="1"/>
  <c r="J109" i="10"/>
  <c r="J132" i="10" s="1"/>
  <c r="E121" i="10"/>
  <c r="E137" i="10" s="1"/>
  <c r="E61" i="10"/>
  <c r="W89" i="10" s="1"/>
  <c r="J121" i="10"/>
  <c r="J137" i="10" s="1"/>
  <c r="E110" i="10"/>
  <c r="E133" i="10" s="1"/>
  <c r="E70" i="10"/>
  <c r="W93" i="10" s="1"/>
  <c r="J110" i="10"/>
  <c r="J133" i="10" s="1"/>
  <c r="E68" i="10"/>
  <c r="E84" i="10" s="1"/>
  <c r="J119" i="10"/>
  <c r="AB137" i="10" s="1"/>
  <c r="E114" i="10"/>
  <c r="W142" i="10" s="1"/>
  <c r="E125" i="10"/>
  <c r="E146" i="10" s="1"/>
  <c r="J64" i="10"/>
  <c r="J90" i="10" s="1"/>
  <c r="E72" i="10"/>
  <c r="E93" i="10" s="1"/>
  <c r="J107" i="10"/>
  <c r="AB132" i="10" s="1"/>
  <c r="E107" i="10"/>
  <c r="W132" i="10" s="1"/>
  <c r="J111" i="10"/>
  <c r="J141" i="10" s="1"/>
  <c r="J59" i="10"/>
  <c r="J80" i="10" s="1"/>
  <c r="E120" i="10"/>
  <c r="E136" i="10" s="1"/>
  <c r="J123" i="10"/>
  <c r="AB146" i="10" s="1"/>
  <c r="J120" i="10"/>
  <c r="J136" i="10" s="1"/>
  <c r="J125" i="10"/>
  <c r="J146" i="10" s="1"/>
  <c r="E108" i="10"/>
  <c r="W133" i="10" s="1"/>
  <c r="J71" i="10"/>
  <c r="AB94" i="10" s="1"/>
  <c r="J62" i="10"/>
  <c r="AB90" i="10" s="1"/>
  <c r="E111" i="10"/>
  <c r="E141" i="10" s="1"/>
  <c r="J118" i="10"/>
  <c r="AB136" i="10" s="1"/>
  <c r="E64" i="10"/>
  <c r="E90" i="10" s="1"/>
  <c r="J72" i="10"/>
  <c r="J93" i="10" s="1"/>
  <c r="E124" i="10"/>
  <c r="E145" i="10" s="1"/>
  <c r="E62" i="10"/>
  <c r="W90" i="10" s="1"/>
  <c r="J68" i="10"/>
  <c r="J84" i="10" s="1"/>
  <c r="J69" i="10"/>
  <c r="J85" i="10" s="1"/>
  <c r="E118" i="10"/>
  <c r="W136" i="10" s="1"/>
  <c r="J122" i="10"/>
  <c r="AB145" i="10" s="1"/>
  <c r="E71" i="10"/>
  <c r="W94" i="10" s="1"/>
  <c r="J60" i="10"/>
  <c r="J81" i="10" s="1"/>
  <c r="J124" i="10"/>
  <c r="J145" i="10" s="1"/>
  <c r="E117" i="11"/>
  <c r="E142" i="11" s="1"/>
  <c r="J119" i="11"/>
  <c r="AB146" i="11" s="1"/>
  <c r="E71" i="11"/>
  <c r="E83" i="11" s="1"/>
  <c r="J63" i="11"/>
  <c r="AB89" i="11" s="1"/>
  <c r="E59" i="11"/>
  <c r="E80" i="11" s="1"/>
  <c r="J116" i="11"/>
  <c r="J134" i="11" s="1"/>
  <c r="J71" i="11"/>
  <c r="J83" i="11" s="1"/>
  <c r="E110" i="11"/>
  <c r="W138" i="11" s="1"/>
  <c r="J67" i="11"/>
  <c r="J92" i="11" s="1"/>
  <c r="E67" i="11"/>
  <c r="E92" i="11" s="1"/>
  <c r="J59" i="11"/>
  <c r="J80" i="11" s="1"/>
  <c r="J122" i="11"/>
  <c r="AB143" i="11" s="1"/>
  <c r="J109" i="11"/>
  <c r="J139" i="11" s="1"/>
  <c r="E116" i="11"/>
  <c r="E134" i="11" s="1"/>
  <c r="E115" i="11"/>
  <c r="E133" i="11" s="1"/>
  <c r="E70" i="11"/>
  <c r="W93" i="11" s="1"/>
  <c r="E61" i="11"/>
  <c r="E89" i="11" s="1"/>
  <c r="E63" i="11"/>
  <c r="W89" i="11" s="1"/>
  <c r="E106" i="11"/>
  <c r="E129" i="11" s="1"/>
  <c r="J120" i="11"/>
  <c r="AB147" i="11" s="1"/>
  <c r="E60" i="11"/>
  <c r="E88" i="11" s="1"/>
  <c r="E121" i="11"/>
  <c r="W142" i="11" s="1"/>
  <c r="J117" i="11"/>
  <c r="J142" i="11" s="1"/>
  <c r="J72" i="11"/>
  <c r="J84" i="11" s="1"/>
  <c r="E62" i="11"/>
  <c r="W88" i="11" s="1"/>
  <c r="J118" i="11"/>
  <c r="J143" i="11" s="1"/>
  <c r="J106" i="11"/>
  <c r="J129" i="11" s="1"/>
  <c r="E120" i="11"/>
  <c r="W147" i="11" s="1"/>
  <c r="E119" i="11"/>
  <c r="W146" i="11" s="1"/>
  <c r="J111" i="11"/>
  <c r="AB139" i="11" s="1"/>
  <c r="J69" i="11"/>
  <c r="AB92" i="11" s="1"/>
  <c r="J108" i="11"/>
  <c r="J138" i="11" s="1"/>
  <c r="J107" i="11"/>
  <c r="J130" i="11" s="1"/>
  <c r="E68" i="11"/>
  <c r="E93" i="11" s="1"/>
  <c r="E108" i="11"/>
  <c r="E138" i="11" s="1"/>
  <c r="J70" i="11"/>
  <c r="AB93" i="11" s="1"/>
  <c r="J115" i="11"/>
  <c r="J133" i="11" s="1"/>
  <c r="E69" i="11"/>
  <c r="W92" i="11" s="1"/>
  <c r="E72" i="11"/>
  <c r="E84" i="11" s="1"/>
  <c r="J121" i="11"/>
  <c r="AB142" i="11" s="1"/>
  <c r="E118" i="11"/>
  <c r="E143" i="11" s="1"/>
  <c r="J110" i="11"/>
  <c r="AB138" i="11" s="1"/>
  <c r="J68" i="11"/>
  <c r="J93" i="11" s="1"/>
  <c r="J60" i="11"/>
  <c r="J88" i="11" s="1"/>
  <c r="E111" i="11"/>
  <c r="W139" i="11" s="1"/>
  <c r="J61" i="11"/>
  <c r="J89" i="11" s="1"/>
  <c r="J58" i="11"/>
  <c r="J79" i="11" s="1"/>
  <c r="E107" i="11"/>
  <c r="E130" i="11" s="1"/>
  <c r="E109" i="11"/>
  <c r="E139" i="11" s="1"/>
  <c r="J62" i="11"/>
  <c r="AB88" i="11" s="1"/>
  <c r="E122" i="11"/>
  <c r="W143" i="11" s="1"/>
  <c r="E58" i="11"/>
  <c r="E79" i="11" s="1"/>
  <c r="J59" i="5" l="1"/>
  <c r="J75" i="5" s="1"/>
  <c r="A22" i="6"/>
  <c r="J60" i="5"/>
  <c r="J76" i="5" s="1"/>
  <c r="J53" i="5"/>
  <c r="J81" i="5" s="1"/>
  <c r="E98" i="5"/>
  <c r="E119" i="5" s="1"/>
  <c r="E60" i="5"/>
  <c r="E76" i="5" s="1"/>
  <c r="E110" i="5"/>
  <c r="W133" i="5" s="1"/>
  <c r="E64" i="5"/>
  <c r="E85" i="5" s="1"/>
  <c r="J62" i="5"/>
  <c r="AB85" i="5" s="1"/>
  <c r="E109" i="5"/>
  <c r="W132" i="5" s="1"/>
  <c r="E53" i="5"/>
  <c r="E81" i="5" s="1"/>
  <c r="E59" i="5"/>
  <c r="E75" i="5" s="1"/>
  <c r="E108" i="5"/>
  <c r="E133" i="5" s="1"/>
  <c r="E100" i="5"/>
  <c r="W128" i="5" s="1"/>
  <c r="J108" i="5"/>
  <c r="J133" i="5" s="1"/>
  <c r="E112" i="5"/>
  <c r="E124" i="5" s="1"/>
  <c r="E107" i="5"/>
  <c r="E132" i="5" s="1"/>
  <c r="J107" i="5"/>
  <c r="J132" i="5" s="1"/>
  <c r="J52" i="5"/>
  <c r="J80" i="5" s="1"/>
  <c r="J100" i="5"/>
  <c r="AB128" i="5" s="1"/>
  <c r="A34" i="6"/>
  <c r="E101" i="5"/>
  <c r="W129" i="5" s="1"/>
  <c r="J109" i="5"/>
  <c r="AB132" i="5" s="1"/>
  <c r="E62" i="5"/>
  <c r="W85" i="5" s="1"/>
  <c r="J111" i="5"/>
  <c r="J123" i="5" s="1"/>
  <c r="J63" i="5"/>
  <c r="J84" i="5" s="1"/>
  <c r="J51" i="5"/>
  <c r="J72" i="5" s="1"/>
  <c r="E99" i="5"/>
  <c r="E120" i="5" s="1"/>
  <c r="E55" i="5"/>
  <c r="W81" i="5" s="1"/>
  <c r="J103" i="5"/>
  <c r="J129" i="5" s="1"/>
  <c r="E103" i="5"/>
  <c r="E129" i="5" s="1"/>
  <c r="E51" i="5"/>
  <c r="E72" i="5" s="1"/>
  <c r="J110" i="5"/>
  <c r="AB133" i="5" s="1"/>
  <c r="J112" i="5"/>
  <c r="J124" i="5" s="1"/>
  <c r="J55" i="5"/>
  <c r="AB81" i="5" s="1"/>
  <c r="E54" i="5"/>
  <c r="W80" i="5" s="1"/>
  <c r="J64" i="5"/>
  <c r="J85" i="5" s="1"/>
  <c r="E102" i="5"/>
  <c r="E128" i="5" s="1"/>
  <c r="E111" i="5"/>
  <c r="E123" i="5" s="1"/>
  <c r="E50" i="5"/>
  <c r="E71" i="5" s="1"/>
  <c r="J61" i="5"/>
  <c r="AB84" i="5" s="1"/>
  <c r="E63" i="5"/>
  <c r="E84" i="5" s="1"/>
  <c r="J98" i="5"/>
  <c r="J119" i="5" s="1"/>
  <c r="E61" i="5"/>
  <c r="W84" i="5" s="1"/>
  <c r="J102" i="5"/>
  <c r="J128" i="5" s="1"/>
  <c r="J54" i="5"/>
  <c r="AB80" i="5" s="1"/>
  <c r="J101" i="5"/>
  <c r="AB129" i="5" s="1"/>
  <c r="J50" i="5"/>
  <c r="J71" i="5" s="1"/>
  <c r="J99" i="5"/>
  <c r="J120" i="5" s="1"/>
  <c r="A7" i="6"/>
  <c r="A25" i="6"/>
  <c r="A35" i="6"/>
  <c r="A31" i="6"/>
  <c r="A29" i="6"/>
  <c r="A19" i="6"/>
  <c r="A21" i="6"/>
  <c r="A20" i="6"/>
  <c r="A9" i="6"/>
  <c r="A12" i="6"/>
  <c r="A11" i="6"/>
  <c r="A14" i="6"/>
  <c r="A13" i="6"/>
  <c r="E52" i="6" l="1"/>
  <c r="W80" i="6" s="1"/>
  <c r="J50" i="6"/>
  <c r="J71" i="6" s="1"/>
  <c r="J111" i="6"/>
  <c r="AB132" i="6" s="1"/>
  <c r="E50" i="6"/>
  <c r="E71" i="6" s="1"/>
  <c r="J59" i="6"/>
  <c r="J75" i="6" s="1"/>
  <c r="E100" i="6"/>
  <c r="E128" i="6" s="1"/>
  <c r="E102" i="6"/>
  <c r="W128" i="6" s="1"/>
  <c r="J60" i="6"/>
  <c r="AB83" i="6" s="1"/>
  <c r="E58" i="6"/>
  <c r="E74" i="6" s="1"/>
  <c r="E108" i="6"/>
  <c r="E131" i="6" s="1"/>
  <c r="J63" i="6"/>
  <c r="J84" i="6" s="1"/>
  <c r="E109" i="6"/>
  <c r="E132" i="6" s="1"/>
  <c r="J100" i="6"/>
  <c r="J128" i="6" s="1"/>
  <c r="J98" i="6"/>
  <c r="J119" i="6" s="1"/>
  <c r="E49" i="6"/>
  <c r="E70" i="6" s="1"/>
  <c r="E111" i="6"/>
  <c r="W132" i="6" s="1"/>
  <c r="J99" i="6"/>
  <c r="J127" i="6" s="1"/>
  <c r="E61" i="6"/>
  <c r="W84" i="6" s="1"/>
  <c r="J62" i="6"/>
  <c r="J83" i="6" s="1"/>
  <c r="J106" i="6"/>
  <c r="J122" i="6" s="1"/>
  <c r="E110" i="6"/>
  <c r="W131" i="6" s="1"/>
  <c r="E60" i="6"/>
  <c r="W83" i="6" s="1"/>
  <c r="E97" i="6"/>
  <c r="E118" i="6" s="1"/>
  <c r="J102" i="6"/>
  <c r="AB128" i="6" s="1"/>
  <c r="E98" i="6"/>
  <c r="E119" i="6" s="1"/>
  <c r="E101" i="6"/>
  <c r="W127" i="6" s="1"/>
  <c r="E107" i="6"/>
  <c r="E123" i="6" s="1"/>
  <c r="J53" i="6"/>
  <c r="J79" i="6" s="1"/>
  <c r="E59" i="6"/>
  <c r="E75" i="6" s="1"/>
  <c r="J51" i="6"/>
  <c r="AB79" i="6" s="1"/>
  <c r="J107" i="6"/>
  <c r="J123" i="6" s="1"/>
  <c r="E63" i="6"/>
  <c r="E84" i="6" s="1"/>
  <c r="J52" i="6"/>
  <c r="AB80" i="6" s="1"/>
  <c r="J108" i="6"/>
  <c r="J131" i="6" s="1"/>
  <c r="J61" i="6"/>
  <c r="AB84" i="6" s="1"/>
  <c r="J97" i="6"/>
  <c r="J118" i="6" s="1"/>
  <c r="E106" i="6"/>
  <c r="E122" i="6" s="1"/>
  <c r="E51" i="6"/>
  <c r="W79" i="6" s="1"/>
  <c r="E54" i="6"/>
  <c r="E80" i="6" s="1"/>
  <c r="J101" i="6"/>
  <c r="AB127" i="6" s="1"/>
  <c r="J109" i="6"/>
  <c r="J132" i="6" s="1"/>
  <c r="J58" i="6"/>
  <c r="J74" i="6" s="1"/>
  <c r="E53" i="6"/>
  <c r="E79" i="6" s="1"/>
  <c r="E62" i="6"/>
  <c r="E83" i="6" s="1"/>
  <c r="J54" i="6"/>
  <c r="J80" i="6" s="1"/>
  <c r="J110" i="6"/>
  <c r="AB131" i="6" s="1"/>
  <c r="E99" i="6"/>
  <c r="E127" i="6" s="1"/>
  <c r="J49" i="6"/>
  <c r="J70" i="6" s="1"/>
</calcChain>
</file>

<file path=xl/sharedStrings.xml><?xml version="1.0" encoding="utf-8"?>
<sst xmlns="http://schemas.openxmlformats.org/spreadsheetml/2006/main" count="2536" uniqueCount="476">
  <si>
    <t>順位</t>
    <rPh sb="0" eb="2">
      <t>ジュンイ</t>
    </rPh>
    <phoneticPr fontId="2"/>
  </si>
  <si>
    <t>敗</t>
    <rPh sb="0" eb="1">
      <t>ハイ</t>
    </rPh>
    <phoneticPr fontId="2"/>
  </si>
  <si>
    <t>勝</t>
    <rPh sb="0" eb="1">
      <t>カチ</t>
    </rPh>
    <phoneticPr fontId="2"/>
  </si>
  <si>
    <t>率</t>
    <rPh sb="0" eb="1">
      <t>リツ</t>
    </rPh>
    <phoneticPr fontId="2"/>
  </si>
  <si>
    <t>失</t>
    <rPh sb="0" eb="1">
      <t>シツ</t>
    </rPh>
    <phoneticPr fontId="2"/>
  </si>
  <si>
    <t>得</t>
    <rPh sb="0" eb="1">
      <t>トク</t>
    </rPh>
    <phoneticPr fontId="2"/>
  </si>
  <si>
    <t>所　　属</t>
    <rPh sb="0" eb="1">
      <t>トコロ</t>
    </rPh>
    <rPh sb="3" eb="4">
      <t>ゾク</t>
    </rPh>
    <phoneticPr fontId="2"/>
  </si>
  <si>
    <t>氏　　名</t>
    <rPh sb="0" eb="1">
      <t>シ</t>
    </rPh>
    <rPh sb="3" eb="4">
      <t>メイ</t>
    </rPh>
    <phoneticPr fontId="2"/>
  </si>
  <si>
    <t>№</t>
    <phoneticPr fontId="2"/>
  </si>
  <si>
    <t>　</t>
    <phoneticPr fontId="2"/>
  </si>
  <si>
    <t>予選3</t>
    <rPh sb="0" eb="2">
      <t>ヨセン</t>
    </rPh>
    <phoneticPr fontId="2"/>
  </si>
  <si>
    <t>予選2</t>
    <rPh sb="0" eb="2">
      <t>ヨセン</t>
    </rPh>
    <phoneticPr fontId="2"/>
  </si>
  <si>
    <t>予選1</t>
    <rPh sb="0" eb="2">
      <t>ヨセン</t>
    </rPh>
    <phoneticPr fontId="2"/>
  </si>
  <si>
    <t>◆　女子ダブルス110歳の部　予選リーグ</t>
    <rPh sb="2" eb="4">
      <t>ジョシ</t>
    </rPh>
    <rPh sb="11" eb="12">
      <t>サイ</t>
    </rPh>
    <rPh sb="15" eb="17">
      <t>ヨセン</t>
    </rPh>
    <phoneticPr fontId="2"/>
  </si>
  <si>
    <t>◆　男子ダブルス　一般の部　予選リーグ</t>
    <rPh sb="2" eb="4">
      <t>ダンシ</t>
    </rPh>
    <rPh sb="14" eb="16">
      <t>ヨセン</t>
    </rPh>
    <phoneticPr fontId="2"/>
  </si>
  <si>
    <t>◆　女子ダブルス一般の部　予選リーグ</t>
    <rPh sb="2" eb="4">
      <t>ジョシ</t>
    </rPh>
    <rPh sb="13" eb="15">
      <t>ヨセン</t>
    </rPh>
    <phoneticPr fontId="2"/>
  </si>
  <si>
    <t>【試合順】</t>
  </si>
  <si>
    <t>コート№ 10</t>
    <phoneticPr fontId="13"/>
  </si>
  <si>
    <t>協和キリン</t>
  </si>
  <si>
    <t>フリー</t>
  </si>
  <si>
    <t>東伊豆ＴＣ</t>
  </si>
  <si>
    <t>田元 志歩</t>
  </si>
  <si>
    <t>中村 香澄</t>
  </si>
  <si>
    <t>クレストン</t>
  </si>
  <si>
    <t>八木 礼子</t>
  </si>
  <si>
    <t>Ｒ＆Ｂ</t>
  </si>
  <si>
    <t>中村 はる奈</t>
  </si>
  <si>
    <t>園邊    愛</t>
  </si>
  <si>
    <t>安田 寿美子</t>
  </si>
  <si>
    <t>鈴木 清美</t>
  </si>
  <si>
    <t>加藤 信子</t>
  </si>
  <si>
    <t>荊沢 舞子</t>
  </si>
  <si>
    <t>湘南平ＴＣ</t>
  </si>
  <si>
    <t>グリーンロイヤルＴＣ</t>
  </si>
  <si>
    <t>柳沢 菊枝</t>
  </si>
  <si>
    <t>大川 保恵</t>
  </si>
  <si>
    <r>
      <t xml:space="preserve">①  １  </t>
    </r>
    <r>
      <rPr>
        <b/>
        <sz val="9"/>
        <rFont val="Calibri"/>
        <family val="2"/>
      </rPr>
      <t>VS  ４</t>
    </r>
  </si>
  <si>
    <r>
      <t xml:space="preserve">②  ２  </t>
    </r>
    <r>
      <rPr>
        <b/>
        <sz val="9"/>
        <rFont val="Calibri"/>
        <family val="2"/>
      </rPr>
      <t>VS  ３</t>
    </r>
  </si>
  <si>
    <r>
      <t xml:space="preserve">③  １  </t>
    </r>
    <r>
      <rPr>
        <b/>
        <sz val="9"/>
        <rFont val="Calibri"/>
        <family val="2"/>
      </rPr>
      <t>VS  ３</t>
    </r>
  </si>
  <si>
    <r>
      <t xml:space="preserve">④  ４  </t>
    </r>
    <r>
      <rPr>
        <b/>
        <sz val="9"/>
        <rFont val="Calibri"/>
        <family val="2"/>
      </rPr>
      <t>VS  ２</t>
    </r>
  </si>
  <si>
    <r>
      <t xml:space="preserve">⑤  １  </t>
    </r>
    <r>
      <rPr>
        <b/>
        <sz val="9"/>
        <rFont val="Calibri"/>
        <family val="2"/>
      </rPr>
      <t>VS  ２</t>
    </r>
  </si>
  <si>
    <r>
      <t xml:space="preserve">⑥  ３  </t>
    </r>
    <r>
      <rPr>
        <b/>
        <sz val="9"/>
        <rFont val="Calibri"/>
        <family val="2"/>
      </rPr>
      <t>VS  ４</t>
    </r>
  </si>
  <si>
    <r>
      <t xml:space="preserve">①  ２  </t>
    </r>
    <r>
      <rPr>
        <b/>
        <sz val="9"/>
        <rFont val="Calibri"/>
        <family val="2"/>
      </rPr>
      <t>VS  ５</t>
    </r>
  </si>
  <si>
    <r>
      <t xml:space="preserve">②  ３  </t>
    </r>
    <r>
      <rPr>
        <b/>
        <sz val="9"/>
        <rFont val="Calibri"/>
        <family val="2"/>
      </rPr>
      <t>VS  ４</t>
    </r>
  </si>
  <si>
    <r>
      <t xml:space="preserve">③  １  </t>
    </r>
    <r>
      <rPr>
        <b/>
        <sz val="9"/>
        <rFont val="Calibri"/>
        <family val="2"/>
      </rPr>
      <t>VS  ５</t>
    </r>
  </si>
  <si>
    <r>
      <t xml:space="preserve">④  ２  </t>
    </r>
    <r>
      <rPr>
        <b/>
        <sz val="9"/>
        <rFont val="Calibri"/>
        <family val="2"/>
      </rPr>
      <t>VS  ３</t>
    </r>
  </si>
  <si>
    <r>
      <t xml:space="preserve">⑤  １  </t>
    </r>
    <r>
      <rPr>
        <b/>
        <sz val="9"/>
        <rFont val="Calibri"/>
        <family val="2"/>
      </rPr>
      <t>VS  ４</t>
    </r>
  </si>
  <si>
    <r>
      <t xml:space="preserve">⑥  ５  </t>
    </r>
    <r>
      <rPr>
        <b/>
        <sz val="9"/>
        <rFont val="Calibri"/>
        <family val="2"/>
      </rPr>
      <t>VS  ３</t>
    </r>
  </si>
  <si>
    <r>
      <t xml:space="preserve">⑦  １  </t>
    </r>
    <r>
      <rPr>
        <b/>
        <sz val="9"/>
        <rFont val="Calibri"/>
        <family val="2"/>
      </rPr>
      <t>VS  ３</t>
    </r>
  </si>
  <si>
    <r>
      <t xml:space="preserve">⑧  ４  </t>
    </r>
    <r>
      <rPr>
        <b/>
        <sz val="9"/>
        <rFont val="Calibri"/>
        <family val="2"/>
      </rPr>
      <t>VS  ２</t>
    </r>
  </si>
  <si>
    <r>
      <t xml:space="preserve">⑨  １  </t>
    </r>
    <r>
      <rPr>
        <b/>
        <sz val="9"/>
        <rFont val="Calibri"/>
        <family val="2"/>
      </rPr>
      <t>VS  ２</t>
    </r>
  </si>
  <si>
    <r>
      <t xml:space="preserve">⑩  ４  </t>
    </r>
    <r>
      <rPr>
        <b/>
        <sz val="9"/>
        <rFont val="Calibri"/>
        <family val="2"/>
      </rPr>
      <t>VS  ５</t>
    </r>
  </si>
  <si>
    <t>第31回　伊東カメリアヒルズテニストーナメント2024</t>
    <rPh sb="0" eb="1">
      <t>ダイ</t>
    </rPh>
    <rPh sb="3" eb="4">
      <t>カイ</t>
    </rPh>
    <rPh sb="5" eb="7">
      <t>イトウ</t>
    </rPh>
    <phoneticPr fontId="2"/>
  </si>
  <si>
    <t>◆　男子ダブルス110歳の部　予選リーグ</t>
    <rPh sb="2" eb="4">
      <t>ダンシ</t>
    </rPh>
    <rPh sb="11" eb="12">
      <t>サイ</t>
    </rPh>
    <rPh sb="15" eb="17">
      <t>ヨセン</t>
    </rPh>
    <phoneticPr fontId="2"/>
  </si>
  <si>
    <t>こいちゃんず</t>
    <phoneticPr fontId="2"/>
  </si>
  <si>
    <t>小池 敏博</t>
    <rPh sb="0" eb="2">
      <t>コイケ</t>
    </rPh>
    <rPh sb="3" eb="5">
      <t>トシヒロ</t>
    </rPh>
    <phoneticPr fontId="2"/>
  </si>
  <si>
    <t>小島 哲也</t>
    <rPh sb="0" eb="2">
      <t>コジマ</t>
    </rPh>
    <rPh sb="3" eb="5">
      <t>テツヤ</t>
    </rPh>
    <phoneticPr fontId="2"/>
  </si>
  <si>
    <t>佐々木眞人</t>
    <rPh sb="0" eb="3">
      <t>ササキ</t>
    </rPh>
    <rPh sb="3" eb="5">
      <t>マサト</t>
    </rPh>
    <phoneticPr fontId="2"/>
  </si>
  <si>
    <t>伊東TC</t>
    <rPh sb="0" eb="2">
      <t>イトウ</t>
    </rPh>
    <phoneticPr fontId="2"/>
  </si>
  <si>
    <t>ウンノストロべりー</t>
    <phoneticPr fontId="2"/>
  </si>
  <si>
    <t>中谷 昌靖</t>
    <rPh sb="0" eb="2">
      <t>ナカタニ</t>
    </rPh>
    <rPh sb="3" eb="5">
      <t>マサヤス</t>
    </rPh>
    <phoneticPr fontId="2"/>
  </si>
  <si>
    <t>ボンバーﾌｧﾐﾘｰ２</t>
    <phoneticPr fontId="2"/>
  </si>
  <si>
    <t>アクト</t>
    <phoneticPr fontId="2"/>
  </si>
  <si>
    <t>遠藤    信</t>
    <rPh sb="0" eb="2">
      <t>エンドウ</t>
    </rPh>
    <rPh sb="6" eb="7">
      <t>シン</t>
    </rPh>
    <phoneticPr fontId="2"/>
  </si>
  <si>
    <t>原    一成</t>
    <rPh sb="0" eb="1">
      <t>ハラ</t>
    </rPh>
    <rPh sb="5" eb="7">
      <t>カズナリ</t>
    </rPh>
    <phoneticPr fontId="2"/>
  </si>
  <si>
    <t>鈴木    進</t>
    <rPh sb="0" eb="2">
      <t>スズキ</t>
    </rPh>
    <rPh sb="6" eb="7">
      <t>ススム</t>
    </rPh>
    <phoneticPr fontId="2"/>
  </si>
  <si>
    <t>でんきハウスすずき</t>
    <phoneticPr fontId="2"/>
  </si>
  <si>
    <t>堀水 秀紀</t>
    <rPh sb="0" eb="1">
      <t>ホリ</t>
    </rPh>
    <rPh sb="1" eb="2">
      <t>ミズ</t>
    </rPh>
    <rPh sb="3" eb="5">
      <t>ヒデノリ</t>
    </rPh>
    <phoneticPr fontId="2"/>
  </si>
  <si>
    <t>鈴木    徹</t>
    <rPh sb="0" eb="2">
      <t>スズキ</t>
    </rPh>
    <rPh sb="6" eb="7">
      <t>テツ</t>
    </rPh>
    <phoneticPr fontId="2"/>
  </si>
  <si>
    <t>千代TC</t>
    <rPh sb="0" eb="2">
      <t>センダイ</t>
    </rPh>
    <phoneticPr fontId="2"/>
  </si>
  <si>
    <t>北川 重晃</t>
    <rPh sb="0" eb="2">
      <t>キタガワ</t>
    </rPh>
    <rPh sb="3" eb="5">
      <t>シゲアキ</t>
    </rPh>
    <phoneticPr fontId="2"/>
  </si>
  <si>
    <t>大川 裕詞</t>
    <rPh sb="3" eb="4">
      <t>ヒロシ</t>
    </rPh>
    <rPh sb="4" eb="5">
      <t>シ</t>
    </rPh>
    <phoneticPr fontId="2"/>
  </si>
  <si>
    <t>グリーンロイヤルＴＣ</t>
    <phoneticPr fontId="2"/>
  </si>
  <si>
    <t>関野 哲也</t>
    <rPh sb="0" eb="2">
      <t>セキノ</t>
    </rPh>
    <rPh sb="3" eb="5">
      <t>テツヤ</t>
    </rPh>
    <phoneticPr fontId="2"/>
  </si>
  <si>
    <t>中野    貢</t>
    <rPh sb="0" eb="2">
      <t>ナカノ</t>
    </rPh>
    <rPh sb="6" eb="7">
      <t>ミツギ</t>
    </rPh>
    <phoneticPr fontId="2"/>
  </si>
  <si>
    <t>池田雄一郎</t>
    <rPh sb="0" eb="2">
      <t>イケダ</t>
    </rPh>
    <rPh sb="2" eb="5">
      <t>ユウイチロウ</t>
    </rPh>
    <phoneticPr fontId="2"/>
  </si>
  <si>
    <t>唄   繁樹</t>
    <rPh sb="0" eb="1">
      <t>ウタ</t>
    </rPh>
    <rPh sb="4" eb="6">
      <t>シゲキ</t>
    </rPh>
    <phoneticPr fontId="2"/>
  </si>
  <si>
    <t>Tハートラブ</t>
    <phoneticPr fontId="2"/>
  </si>
  <si>
    <t>徳竹   努</t>
    <rPh sb="0" eb="2">
      <t>トクタケ</t>
    </rPh>
    <rPh sb="5" eb="6">
      <t>ツトム</t>
    </rPh>
    <phoneticPr fontId="2"/>
  </si>
  <si>
    <t>栗田 和明</t>
    <rPh sb="0" eb="2">
      <t>クリタ</t>
    </rPh>
    <rPh sb="3" eb="5">
      <t>カズアキ</t>
    </rPh>
    <phoneticPr fontId="2"/>
  </si>
  <si>
    <t>しずおか焼津信金</t>
    <rPh sb="4" eb="6">
      <t>ヤイズ</t>
    </rPh>
    <rPh sb="6" eb="8">
      <t>シンキン</t>
    </rPh>
    <phoneticPr fontId="2"/>
  </si>
  <si>
    <t>小池 基夫</t>
    <rPh sb="0" eb="2">
      <t>コイケ</t>
    </rPh>
    <rPh sb="3" eb="5">
      <t>モトオ</t>
    </rPh>
    <phoneticPr fontId="2"/>
  </si>
  <si>
    <t>グリーンポートTC</t>
    <phoneticPr fontId="2"/>
  </si>
  <si>
    <t>伊東ＴＣ</t>
    <phoneticPr fontId="2"/>
  </si>
  <si>
    <t>日吉 功仁</t>
    <rPh sb="0" eb="2">
      <t>ヒヨシ</t>
    </rPh>
    <rPh sb="3" eb="4">
      <t>コウ</t>
    </rPh>
    <rPh sb="4" eb="5">
      <t>ジン</t>
    </rPh>
    <phoneticPr fontId="2"/>
  </si>
  <si>
    <t>佐野 嘉則</t>
    <rPh sb="0" eb="2">
      <t>サノ</t>
    </rPh>
    <rPh sb="3" eb="5">
      <t>ヨシノリ</t>
    </rPh>
    <phoneticPr fontId="2"/>
  </si>
  <si>
    <t>住田 徹夫</t>
    <rPh sb="0" eb="2">
      <t>スミタ</t>
    </rPh>
    <rPh sb="3" eb="5">
      <t>テツオ</t>
    </rPh>
    <phoneticPr fontId="2"/>
  </si>
  <si>
    <t>今井栄一郎</t>
    <rPh sb="0" eb="2">
      <t>イマイ</t>
    </rPh>
    <rPh sb="2" eb="5">
      <t>エイイチロウ</t>
    </rPh>
    <phoneticPr fontId="2"/>
  </si>
  <si>
    <t>協和キリン</t>
    <rPh sb="0" eb="2">
      <t>キョウワ</t>
    </rPh>
    <phoneticPr fontId="2"/>
  </si>
  <si>
    <t>フリー</t>
    <phoneticPr fontId="2"/>
  </si>
  <si>
    <t>榎本 俊文</t>
    <rPh sb="0" eb="2">
      <t>エノモト</t>
    </rPh>
    <rPh sb="3" eb="5">
      <t>トシフミ</t>
    </rPh>
    <phoneticPr fontId="2"/>
  </si>
  <si>
    <t>中之内基宏</t>
    <rPh sb="0" eb="3">
      <t>ナカノウチ</t>
    </rPh>
    <rPh sb="2" eb="3">
      <t>ウチ</t>
    </rPh>
    <rPh sb="3" eb="5">
      <t>モトヒロ</t>
    </rPh>
    <phoneticPr fontId="2"/>
  </si>
  <si>
    <t>服部 裕子</t>
    <rPh sb="0" eb="2">
      <t>ハットリ</t>
    </rPh>
    <rPh sb="3" eb="5">
      <t>ユウコ</t>
    </rPh>
    <phoneticPr fontId="2"/>
  </si>
  <si>
    <t>モリパークテニスガーデン</t>
    <phoneticPr fontId="2"/>
  </si>
  <si>
    <t>高井戸ダイヤモンドクラブ</t>
    <rPh sb="0" eb="3">
      <t>タカイド</t>
    </rPh>
    <phoneticPr fontId="2"/>
  </si>
  <si>
    <t>加藤 尚子</t>
    <rPh sb="0" eb="2">
      <t>カトウ</t>
    </rPh>
    <rPh sb="3" eb="5">
      <t>ナオコ</t>
    </rPh>
    <phoneticPr fontId="2"/>
  </si>
  <si>
    <t>グリーンヒル</t>
    <phoneticPr fontId="2"/>
  </si>
  <si>
    <t>小長谷雅子</t>
  </si>
  <si>
    <t>グリーンポートTC</t>
    <phoneticPr fontId="2"/>
  </si>
  <si>
    <t>川村 広海</t>
    <rPh sb="0" eb="2">
      <t>カワムラ</t>
    </rPh>
    <rPh sb="3" eb="4">
      <t>ヒロ</t>
    </rPh>
    <rPh sb="4" eb="5">
      <t>ウミ</t>
    </rPh>
    <phoneticPr fontId="2"/>
  </si>
  <si>
    <t>伊東TC</t>
    <rPh sb="0" eb="2">
      <t>イトウ</t>
    </rPh>
    <phoneticPr fontId="2"/>
  </si>
  <si>
    <t>安田 紀子</t>
    <rPh sb="0" eb="2">
      <t>ヤスダ</t>
    </rPh>
    <rPh sb="3" eb="5">
      <t>キコ</t>
    </rPh>
    <phoneticPr fontId="2"/>
  </si>
  <si>
    <t>東伊豆TC</t>
    <rPh sb="0" eb="1">
      <t>ヒガシ</t>
    </rPh>
    <rPh sb="1" eb="3">
      <t>イズ</t>
    </rPh>
    <phoneticPr fontId="2"/>
  </si>
  <si>
    <t>今木 淳子</t>
    <rPh sb="0" eb="1">
      <t>イマ</t>
    </rPh>
    <rPh sb="1" eb="2">
      <t>キ</t>
    </rPh>
    <rPh sb="3" eb="5">
      <t>ジュンコ</t>
    </rPh>
    <phoneticPr fontId="2"/>
  </si>
  <si>
    <t>グリーンロイヤルTC</t>
    <phoneticPr fontId="2"/>
  </si>
  <si>
    <t>中西 浩子</t>
    <rPh sb="0" eb="2">
      <t>ナカニシ</t>
    </rPh>
    <rPh sb="3" eb="5">
      <t>ヒロコ</t>
    </rPh>
    <phoneticPr fontId="2"/>
  </si>
  <si>
    <t>岡部恵理子</t>
    <rPh sb="0" eb="2">
      <t>オカベ</t>
    </rPh>
    <rPh sb="2" eb="5">
      <t>エリコ</t>
    </rPh>
    <phoneticPr fontId="2"/>
  </si>
  <si>
    <t>板倉 寿子</t>
    <rPh sb="0" eb="2">
      <t>イタクラ</t>
    </rPh>
    <rPh sb="3" eb="5">
      <t>トシコ</t>
    </rPh>
    <phoneticPr fontId="2"/>
  </si>
  <si>
    <t>グリーンロイヤルＴＣ</t>
    <phoneticPr fontId="2"/>
  </si>
  <si>
    <t>中野 智子</t>
    <rPh sb="0" eb="2">
      <t>ナカノ</t>
    </rPh>
    <rPh sb="3" eb="5">
      <t>トモコ</t>
    </rPh>
    <phoneticPr fontId="2"/>
  </si>
  <si>
    <t>あおやま庭球塾</t>
    <rPh sb="4" eb="6">
      <t>テイキュウ</t>
    </rPh>
    <rPh sb="6" eb="7">
      <t>ジュク</t>
    </rPh>
    <phoneticPr fontId="2"/>
  </si>
  <si>
    <t>クレストン</t>
    <phoneticPr fontId="2"/>
  </si>
  <si>
    <t>原田真奈美</t>
    <rPh sb="0" eb="2">
      <t>ハラダ</t>
    </rPh>
    <rPh sb="2" eb="5">
      <t>マナミ</t>
    </rPh>
    <phoneticPr fontId="2"/>
  </si>
  <si>
    <t>ｱｸﾄｽﾎﾟｰﾂ</t>
    <phoneticPr fontId="2"/>
  </si>
  <si>
    <t>川嶋 宏子</t>
    <rPh sb="0" eb="2">
      <t>カワシマ</t>
    </rPh>
    <rPh sb="3" eb="5">
      <t>ヒロコ</t>
    </rPh>
    <phoneticPr fontId="2"/>
  </si>
  <si>
    <t>村元 雅美</t>
    <rPh sb="0" eb="2">
      <t>ムラモト</t>
    </rPh>
    <rPh sb="3" eb="5">
      <t>マサミ</t>
    </rPh>
    <phoneticPr fontId="2"/>
  </si>
  <si>
    <t>アドバンテージ</t>
    <phoneticPr fontId="2"/>
  </si>
  <si>
    <t>渡邉 克子</t>
    <rPh sb="0" eb="2">
      <t>ワタナベ</t>
    </rPh>
    <rPh sb="3" eb="5">
      <t>カツコ</t>
    </rPh>
    <phoneticPr fontId="2"/>
  </si>
  <si>
    <t>清水町ﾛｰﾝTC</t>
    <rPh sb="0" eb="2">
      <t>シミズ</t>
    </rPh>
    <rPh sb="2" eb="3">
      <t>チョウ</t>
    </rPh>
    <phoneticPr fontId="2"/>
  </si>
  <si>
    <t>深澤 幸子</t>
    <rPh sb="0" eb="2">
      <t>フカザワ</t>
    </rPh>
    <rPh sb="3" eb="5">
      <t>サチコ</t>
    </rPh>
    <phoneticPr fontId="2"/>
  </si>
  <si>
    <t>TGTC</t>
    <phoneticPr fontId="2"/>
  </si>
  <si>
    <t>池田千鶴子</t>
    <rPh sb="0" eb="2">
      <t>イケダ</t>
    </rPh>
    <rPh sb="2" eb="5">
      <t>チズコ</t>
    </rPh>
    <phoneticPr fontId="2"/>
  </si>
  <si>
    <t>平井 弥鈴</t>
    <rPh sb="0" eb="2">
      <t>ヒライ</t>
    </rPh>
    <rPh sb="3" eb="4">
      <t>ヤ</t>
    </rPh>
    <rPh sb="4" eb="5">
      <t>スズ</t>
    </rPh>
    <phoneticPr fontId="2"/>
  </si>
  <si>
    <t>千代TC</t>
    <rPh sb="0" eb="2">
      <t>センダイ</t>
    </rPh>
    <phoneticPr fontId="2"/>
  </si>
  <si>
    <t>竹林 愛子</t>
    <rPh sb="0" eb="2">
      <t>タケバヤシ</t>
    </rPh>
    <rPh sb="3" eb="5">
      <t>アイコ</t>
    </rPh>
    <phoneticPr fontId="2"/>
  </si>
  <si>
    <t>岩本 孝子</t>
    <rPh sb="0" eb="2">
      <t>イワモト</t>
    </rPh>
    <rPh sb="3" eb="5">
      <t>タカコ</t>
    </rPh>
    <phoneticPr fontId="2"/>
  </si>
  <si>
    <t>星   文江</t>
    <rPh sb="0" eb="1">
      <t>ホシ</t>
    </rPh>
    <rPh sb="4" eb="6">
      <t>フミエ</t>
    </rPh>
    <phoneticPr fontId="2"/>
  </si>
  <si>
    <t>佐藤 京子</t>
    <rPh sb="0" eb="2">
      <t>サトウ</t>
    </rPh>
    <rPh sb="3" eb="5">
      <t>キョウコ</t>
    </rPh>
    <phoneticPr fontId="2"/>
  </si>
  <si>
    <t>頴川ゆう子</t>
    <rPh sb="0" eb="2">
      <t>エガワ</t>
    </rPh>
    <rPh sb="4" eb="5">
      <t>コ</t>
    </rPh>
    <phoneticPr fontId="2"/>
  </si>
  <si>
    <t>コート№　12</t>
    <phoneticPr fontId="13"/>
  </si>
  <si>
    <t>コート№　13</t>
    <phoneticPr fontId="13"/>
  </si>
  <si>
    <t>コート№　14</t>
    <phoneticPr fontId="13"/>
  </si>
  <si>
    <t>コート№　1</t>
    <phoneticPr fontId="13"/>
  </si>
  <si>
    <t>コート№　2</t>
    <phoneticPr fontId="13"/>
  </si>
  <si>
    <t>コート№　3</t>
    <phoneticPr fontId="13"/>
  </si>
  <si>
    <t>田元 龍馬</t>
    <rPh sb="0" eb="2">
      <t>タモト</t>
    </rPh>
    <rPh sb="3" eb="5">
      <t>リュウマ</t>
    </rPh>
    <phoneticPr fontId="13"/>
  </si>
  <si>
    <t>フリー</t>
    <phoneticPr fontId="13"/>
  </si>
  <si>
    <t>中村 友洸</t>
    <rPh sb="3" eb="4">
      <t>トモ</t>
    </rPh>
    <rPh sb="4" eb="5">
      <t>ホノカ</t>
    </rPh>
    <phoneticPr fontId="13"/>
  </si>
  <si>
    <t>石津 泰之</t>
    <rPh sb="0" eb="2">
      <t>イシヅ</t>
    </rPh>
    <rPh sb="3" eb="5">
      <t>ヤスユキ</t>
    </rPh>
    <phoneticPr fontId="13"/>
  </si>
  <si>
    <t>高田　  隆</t>
    <rPh sb="0" eb="2">
      <t>タカダ</t>
    </rPh>
    <rPh sb="5" eb="6">
      <t>タカシ</t>
    </rPh>
    <phoneticPr fontId="13"/>
  </si>
  <si>
    <t>杉山 寛隆</t>
    <phoneticPr fontId="13"/>
  </si>
  <si>
    <t>伊豆テニスフォーラム</t>
    <rPh sb="0" eb="2">
      <t>イズ</t>
    </rPh>
    <phoneticPr fontId="13"/>
  </si>
  <si>
    <t>齋藤 雅弥</t>
    <rPh sb="0" eb="2">
      <t>サイトウ</t>
    </rPh>
    <rPh sb="1" eb="2">
      <t>フジ</t>
    </rPh>
    <phoneticPr fontId="13"/>
  </si>
  <si>
    <t>アドバンテージ</t>
    <phoneticPr fontId="13"/>
  </si>
  <si>
    <t>松本 健次</t>
    <rPh sb="0" eb="2">
      <t>マツモト</t>
    </rPh>
    <rPh sb="3" eb="5">
      <t>ケンジ</t>
    </rPh>
    <phoneticPr fontId="13"/>
  </si>
  <si>
    <t>黒柳 寛明</t>
    <rPh sb="0" eb="2">
      <t>クロヤナギ</t>
    </rPh>
    <rPh sb="3" eb="5">
      <t>ヒロアキ</t>
    </rPh>
    <phoneticPr fontId="13"/>
  </si>
  <si>
    <t>高杉 貴寛</t>
    <rPh sb="0" eb="2">
      <t>タカスギ</t>
    </rPh>
    <rPh sb="3" eb="5">
      <t>タカヒロ</t>
    </rPh>
    <phoneticPr fontId="13"/>
  </si>
  <si>
    <t>鈴木 伸男</t>
    <phoneticPr fontId="13"/>
  </si>
  <si>
    <t>東伊豆ＴＣ</t>
    <phoneticPr fontId="13"/>
  </si>
  <si>
    <t>龍　　雅仁</t>
    <rPh sb="0" eb="1">
      <t>リュウ</t>
    </rPh>
    <rPh sb="3" eb="5">
      <t>マサヒト</t>
    </rPh>
    <phoneticPr fontId="13"/>
  </si>
  <si>
    <t>日下部 優介</t>
    <rPh sb="0" eb="3">
      <t>クサカベ</t>
    </rPh>
    <rPh sb="4" eb="6">
      <t>ユウスケ</t>
    </rPh>
    <phoneticPr fontId="13"/>
  </si>
  <si>
    <t>中村 浩明</t>
    <rPh sb="0" eb="2">
      <t>ナカムラ</t>
    </rPh>
    <rPh sb="3" eb="5">
      <t>ヒロアキ</t>
    </rPh>
    <phoneticPr fontId="13"/>
  </si>
  <si>
    <t>協和キリン</t>
    <phoneticPr fontId="13"/>
  </si>
  <si>
    <t>山下 大樹</t>
    <rPh sb="0" eb="2">
      <t>ヤマシタ</t>
    </rPh>
    <rPh sb="3" eb="5">
      <t>ダイキ</t>
    </rPh>
    <phoneticPr fontId="13"/>
  </si>
  <si>
    <t>宮河 平良</t>
    <rPh sb="0" eb="2">
      <t>ミヤカワ</t>
    </rPh>
    <rPh sb="3" eb="5">
      <t>タイラ</t>
    </rPh>
    <phoneticPr fontId="13"/>
  </si>
  <si>
    <t>レイズ</t>
    <phoneticPr fontId="13"/>
  </si>
  <si>
    <t>田島 聡志</t>
    <rPh sb="0" eb="2">
      <t>タジマ</t>
    </rPh>
    <rPh sb="3" eb="5">
      <t>サトシ</t>
    </rPh>
    <phoneticPr fontId="13"/>
  </si>
  <si>
    <t>金子 賢郎</t>
    <rPh sb="0" eb="2">
      <t>カネコ</t>
    </rPh>
    <rPh sb="3" eb="4">
      <t>ケン</t>
    </rPh>
    <rPh sb="4" eb="5">
      <t>ロウ</t>
    </rPh>
    <phoneticPr fontId="13"/>
  </si>
  <si>
    <t>ゲロッパーズ</t>
    <phoneticPr fontId="13"/>
  </si>
  <si>
    <t>伊倉　　勉</t>
    <rPh sb="0" eb="2">
      <t>イクラ</t>
    </rPh>
    <rPh sb="4" eb="5">
      <t>ツトム</t>
    </rPh>
    <phoneticPr fontId="13"/>
  </si>
  <si>
    <t>加藤 幹也</t>
    <phoneticPr fontId="13"/>
  </si>
  <si>
    <t>O’peace</t>
    <phoneticPr fontId="13"/>
  </si>
  <si>
    <t>宮本 貴史</t>
    <rPh sb="0" eb="2">
      <t>ミヤモト</t>
    </rPh>
    <rPh sb="3" eb="4">
      <t>タカシ</t>
    </rPh>
    <rPh sb="4" eb="5">
      <t>シ</t>
    </rPh>
    <phoneticPr fontId="13"/>
  </si>
  <si>
    <t>メリーポピンズ</t>
    <phoneticPr fontId="13"/>
  </si>
  <si>
    <t>土屋 光弘</t>
    <rPh sb="0" eb="2">
      <t>ツチヤ</t>
    </rPh>
    <rPh sb="3" eb="5">
      <t>ミツヒロ</t>
    </rPh>
    <phoneticPr fontId="13"/>
  </si>
  <si>
    <t>東伊豆TC</t>
    <rPh sb="0" eb="3">
      <t>ヒガシイズ</t>
    </rPh>
    <phoneticPr fontId="13"/>
  </si>
  <si>
    <t>利田 祐浩</t>
    <rPh sb="0" eb="2">
      <t>リタ</t>
    </rPh>
    <rPh sb="3" eb="4">
      <t>ユウ</t>
    </rPh>
    <rPh sb="4" eb="5">
      <t>ヒロ</t>
    </rPh>
    <phoneticPr fontId="13"/>
  </si>
  <si>
    <t>伊東TC</t>
    <rPh sb="0" eb="2">
      <t>イトウ</t>
    </rPh>
    <phoneticPr fontId="13"/>
  </si>
  <si>
    <t>森方 健一</t>
    <rPh sb="0" eb="1">
      <t>モリ</t>
    </rPh>
    <rPh sb="1" eb="2">
      <t>カタ</t>
    </rPh>
    <rPh sb="3" eb="5">
      <t>ケンイチ</t>
    </rPh>
    <phoneticPr fontId="13"/>
  </si>
  <si>
    <t>古郡 優磨</t>
    <rPh sb="0" eb="2">
      <t>フルゴオリ</t>
    </rPh>
    <rPh sb="3" eb="5">
      <t>ユウマ</t>
    </rPh>
    <phoneticPr fontId="13"/>
  </si>
  <si>
    <t>西家　　靖</t>
    <rPh sb="0" eb="1">
      <t>ニシ</t>
    </rPh>
    <rPh sb="1" eb="2">
      <t>イエ</t>
    </rPh>
    <rPh sb="4" eb="5">
      <t>ヤスシ</t>
    </rPh>
    <phoneticPr fontId="13"/>
  </si>
  <si>
    <t>協和キリン</t>
    <rPh sb="0" eb="2">
      <t>キョウワ</t>
    </rPh>
    <phoneticPr fontId="13"/>
  </si>
  <si>
    <t>齊藤　　隼</t>
    <rPh sb="0" eb="2">
      <t>サイトウ</t>
    </rPh>
    <rPh sb="4" eb="5">
      <t>シュン</t>
    </rPh>
    <phoneticPr fontId="13"/>
  </si>
  <si>
    <t>白石 啓介</t>
    <rPh sb="0" eb="2">
      <t>シライシ</t>
    </rPh>
    <rPh sb="3" eb="5">
      <t>ケイスケ</t>
    </rPh>
    <phoneticPr fontId="13"/>
  </si>
  <si>
    <t>Tハートラブ</t>
    <phoneticPr fontId="13"/>
  </si>
  <si>
    <t>津地 友貴</t>
    <rPh sb="0" eb="1">
      <t>ツ</t>
    </rPh>
    <rPh sb="1" eb="2">
      <t>チ</t>
    </rPh>
    <rPh sb="3" eb="4">
      <t>トモ</t>
    </rPh>
    <rPh sb="4" eb="5">
      <t>タカシ</t>
    </rPh>
    <phoneticPr fontId="13"/>
  </si>
  <si>
    <t>鈴木 友香</t>
    <rPh sb="3" eb="5">
      <t>トモカ</t>
    </rPh>
    <phoneticPr fontId="2"/>
  </si>
  <si>
    <t>伊藤 優子</t>
    <rPh sb="0" eb="2">
      <t>イトウ</t>
    </rPh>
    <rPh sb="3" eb="5">
      <t>ユウコ</t>
    </rPh>
    <phoneticPr fontId="2"/>
  </si>
  <si>
    <t>吉岡 ますみ</t>
    <rPh sb="0" eb="2">
      <t>ヨシオカ</t>
    </rPh>
    <phoneticPr fontId="2"/>
  </si>
  <si>
    <t>時之栖</t>
    <rPh sb="0" eb="3">
      <t>トキノスミカ</t>
    </rPh>
    <phoneticPr fontId="2"/>
  </si>
  <si>
    <t>宮永 京子</t>
    <rPh sb="0" eb="2">
      <t>ミヤナガ</t>
    </rPh>
    <rPh sb="3" eb="5">
      <t>キョウコ</t>
    </rPh>
    <phoneticPr fontId="2"/>
  </si>
  <si>
    <t>清水町ﾛｰﾝＴＣ</t>
    <phoneticPr fontId="2"/>
  </si>
  <si>
    <t>Ｒ＆Ｂ</t>
    <phoneticPr fontId="2"/>
  </si>
  <si>
    <t>前田 和代</t>
    <rPh sb="0" eb="2">
      <t>マエダ</t>
    </rPh>
    <rPh sb="3" eb="5">
      <t>カズヨ</t>
    </rPh>
    <phoneticPr fontId="2"/>
  </si>
  <si>
    <t>プラザ</t>
    <phoneticPr fontId="2"/>
  </si>
  <si>
    <t>長田　　望</t>
    <rPh sb="0" eb="2">
      <t>ナガタ</t>
    </rPh>
    <rPh sb="4" eb="5">
      <t>ノゾ</t>
    </rPh>
    <phoneticPr fontId="2"/>
  </si>
  <si>
    <t>SSA綾瀬</t>
    <rPh sb="3" eb="5">
      <t>アヤセ</t>
    </rPh>
    <phoneticPr fontId="2"/>
  </si>
  <si>
    <t>木村 仁美</t>
    <rPh sb="0" eb="2">
      <t>キムラ</t>
    </rPh>
    <rPh sb="3" eb="5">
      <t>ヒトミ</t>
    </rPh>
    <phoneticPr fontId="2"/>
  </si>
  <si>
    <t>藤田 真帆</t>
    <rPh sb="0" eb="2">
      <t>フジタ</t>
    </rPh>
    <rPh sb="3" eb="5">
      <t>マホ</t>
    </rPh>
    <phoneticPr fontId="2"/>
  </si>
  <si>
    <t>JR東日本</t>
    <rPh sb="2" eb="5">
      <t>ヒガシニホン</t>
    </rPh>
    <phoneticPr fontId="2"/>
  </si>
  <si>
    <t>藤田 悠理乃</t>
    <rPh sb="0" eb="2">
      <t>フジタ</t>
    </rPh>
    <rPh sb="3" eb="4">
      <t>ユウ</t>
    </rPh>
    <rPh sb="4" eb="5">
      <t>リ</t>
    </rPh>
    <rPh sb="5" eb="6">
      <t>ノ</t>
    </rPh>
    <phoneticPr fontId="2"/>
  </si>
  <si>
    <t>井上 華菜</t>
    <rPh sb="0" eb="2">
      <t>イノウエ</t>
    </rPh>
    <rPh sb="3" eb="5">
      <t>カナ</t>
    </rPh>
    <phoneticPr fontId="2"/>
  </si>
  <si>
    <t>杉浦 ゆき乃</t>
    <rPh sb="0" eb="2">
      <t>スギウラ</t>
    </rPh>
    <rPh sb="5" eb="6">
      <t>ノ</t>
    </rPh>
    <phoneticPr fontId="2"/>
  </si>
  <si>
    <t>入野 麻衣子</t>
    <phoneticPr fontId="2"/>
  </si>
  <si>
    <t>齋藤 容子</t>
    <rPh sb="0" eb="2">
      <t>サイトウ</t>
    </rPh>
    <phoneticPr fontId="2"/>
  </si>
  <si>
    <t>脇田 志津子</t>
    <rPh sb="0" eb="2">
      <t>ワキタ</t>
    </rPh>
    <rPh sb="3" eb="4">
      <t>ココロザシ</t>
    </rPh>
    <rPh sb="4" eb="5">
      <t>ツ</t>
    </rPh>
    <rPh sb="5" eb="6">
      <t>コ</t>
    </rPh>
    <phoneticPr fontId="2"/>
  </si>
  <si>
    <t>中村 雅子</t>
    <rPh sb="0" eb="2">
      <t>ナカムラ</t>
    </rPh>
    <rPh sb="3" eb="5">
      <t>マサコ</t>
    </rPh>
    <phoneticPr fontId="2"/>
  </si>
  <si>
    <t>龍口 亮子</t>
    <rPh sb="0" eb="1">
      <t>タキ</t>
    </rPh>
    <rPh sb="1" eb="2">
      <t>クチ</t>
    </rPh>
    <rPh sb="3" eb="5">
      <t>リョウコ</t>
    </rPh>
    <phoneticPr fontId="2"/>
  </si>
  <si>
    <t>ゲロッパーズ</t>
    <phoneticPr fontId="2"/>
  </si>
  <si>
    <t>小林 昭子</t>
    <rPh sb="0" eb="2">
      <t>コバヤシ</t>
    </rPh>
    <rPh sb="3" eb="5">
      <t>アキコ</t>
    </rPh>
    <phoneticPr fontId="2"/>
  </si>
  <si>
    <t>コート№ 18</t>
    <phoneticPr fontId="13"/>
  </si>
  <si>
    <t>コート№５</t>
    <phoneticPr fontId="13"/>
  </si>
  <si>
    <t>コート№４</t>
    <phoneticPr fontId="13"/>
  </si>
  <si>
    <t>コート№ 11</t>
    <phoneticPr fontId="13"/>
  </si>
  <si>
    <t>コート№９</t>
    <phoneticPr fontId="13"/>
  </si>
  <si>
    <t>第３１回　伊東カメリアヒルズテニストーナメント２０２４</t>
    <rPh sb="0" eb="1">
      <t>ダイ</t>
    </rPh>
    <rPh sb="3" eb="4">
      <t>カイ</t>
    </rPh>
    <rPh sb="5" eb="7">
      <t>イトウ</t>
    </rPh>
    <phoneticPr fontId="2"/>
  </si>
  <si>
    <t>◆　男子ダブルス一般の部　１～２位リーグ</t>
    <rPh sb="2" eb="4">
      <t>ダンシ</t>
    </rPh>
    <rPh sb="16" eb="17">
      <t>イ</t>
    </rPh>
    <phoneticPr fontId="2"/>
  </si>
  <si>
    <t>①</t>
    <phoneticPr fontId="2"/>
  </si>
  <si>
    <t>１</t>
    <phoneticPr fontId="2"/>
  </si>
  <si>
    <t>２</t>
    <phoneticPr fontId="2"/>
  </si>
  <si>
    <t>３</t>
    <phoneticPr fontId="2"/>
  </si>
  <si>
    <t>コート№</t>
    <phoneticPr fontId="13"/>
  </si>
  <si>
    <t>VS</t>
    <phoneticPr fontId="2"/>
  </si>
  <si>
    <t>予選１－1位</t>
    <rPh sb="0" eb="2">
      <t>ヨセン</t>
    </rPh>
    <rPh sb="5" eb="6">
      <t>イ</t>
    </rPh>
    <phoneticPr fontId="2"/>
  </si>
  <si>
    <t>②</t>
    <phoneticPr fontId="2"/>
  </si>
  <si>
    <t>③</t>
    <phoneticPr fontId="2"/>
  </si>
  <si>
    <t>予選2－2位</t>
    <rPh sb="0" eb="2">
      <t>ヨセン</t>
    </rPh>
    <rPh sb="5" eb="6">
      <t>イ</t>
    </rPh>
    <phoneticPr fontId="2"/>
  </si>
  <si>
    <t>予選3－2位</t>
    <rPh sb="0" eb="2">
      <t>ヨセン</t>
    </rPh>
    <rPh sb="5" eb="6">
      <t>イ</t>
    </rPh>
    <phoneticPr fontId="2"/>
  </si>
  <si>
    <t>４</t>
    <phoneticPr fontId="2"/>
  </si>
  <si>
    <t>５</t>
    <phoneticPr fontId="2"/>
  </si>
  <si>
    <t>予選2－1位</t>
    <rPh sb="0" eb="2">
      <t>ヨセン</t>
    </rPh>
    <rPh sb="5" eb="6">
      <t>イ</t>
    </rPh>
    <phoneticPr fontId="2"/>
  </si>
  <si>
    <t>６</t>
    <phoneticPr fontId="2"/>
  </si>
  <si>
    <t>予選１－2位</t>
    <rPh sb="0" eb="2">
      <t>ヨセン</t>
    </rPh>
    <rPh sb="5" eb="6">
      <t>イ</t>
    </rPh>
    <phoneticPr fontId="2"/>
  </si>
  <si>
    <t>予選3－1位</t>
    <rPh sb="0" eb="2">
      <t>ヨセン</t>
    </rPh>
    <rPh sb="5" eb="6">
      <t>イ</t>
    </rPh>
    <phoneticPr fontId="2"/>
  </si>
  <si>
    <t>◆　男子ダブルス一般の部　１～２位決勝トーナメント</t>
    <rPh sb="2" eb="4">
      <t>ダンシ</t>
    </rPh>
    <rPh sb="16" eb="17">
      <t>イ</t>
    </rPh>
    <rPh sb="17" eb="19">
      <t>ケッショウ</t>
    </rPh>
    <phoneticPr fontId="2"/>
  </si>
  <si>
    <t>① ﾘｰｸﾞ - 1位</t>
    <rPh sb="10" eb="11">
      <t>イ</t>
    </rPh>
    <phoneticPr fontId="2"/>
  </si>
  <si>
    <t>② ﾘｰｸﾞ - 1位</t>
    <rPh sb="10" eb="11">
      <t>イ</t>
    </rPh>
    <phoneticPr fontId="2"/>
  </si>
  <si>
    <t>① ﾘｰｸﾞ - 2位</t>
    <rPh sb="10" eb="11">
      <t>イ</t>
    </rPh>
    <phoneticPr fontId="2"/>
  </si>
  <si>
    <t>① ﾘｰｸﾞ - 3位</t>
    <rPh sb="10" eb="11">
      <t>イ</t>
    </rPh>
    <phoneticPr fontId="2"/>
  </si>
  <si>
    <t>② ﾘｰｸﾞ - 2位</t>
    <rPh sb="10" eb="11">
      <t>イ</t>
    </rPh>
    <phoneticPr fontId="2"/>
  </si>
  <si>
    <t>② ﾘｰｸﾞ - 3位</t>
    <rPh sb="10" eb="11">
      <t>イ</t>
    </rPh>
    <phoneticPr fontId="2"/>
  </si>
  <si>
    <t>◆　男子ダブルス一般の部　３～５位リーグ</t>
    <rPh sb="2" eb="4">
      <t>ダンシ</t>
    </rPh>
    <rPh sb="16" eb="17">
      <t>イ</t>
    </rPh>
    <phoneticPr fontId="2"/>
  </si>
  <si>
    <t>予選１－3位</t>
    <rPh sb="0" eb="2">
      <t>ヨセン</t>
    </rPh>
    <rPh sb="5" eb="6">
      <t>イ</t>
    </rPh>
    <phoneticPr fontId="2"/>
  </si>
  <si>
    <t>予選2－4位</t>
    <rPh sb="0" eb="2">
      <t>ヨセン</t>
    </rPh>
    <rPh sb="5" eb="6">
      <t>イ</t>
    </rPh>
    <phoneticPr fontId="2"/>
  </si>
  <si>
    <t>④</t>
    <phoneticPr fontId="2"/>
  </si>
  <si>
    <t>⑤</t>
    <phoneticPr fontId="2"/>
  </si>
  <si>
    <t>予選3－4位</t>
    <rPh sb="0" eb="2">
      <t>ヨセン</t>
    </rPh>
    <rPh sb="5" eb="6">
      <t>イ</t>
    </rPh>
    <phoneticPr fontId="2"/>
  </si>
  <si>
    <t>⑥</t>
    <phoneticPr fontId="2"/>
  </si>
  <si>
    <t>予選3－5位</t>
    <rPh sb="0" eb="2">
      <t>ヨセン</t>
    </rPh>
    <rPh sb="5" eb="6">
      <t>イ</t>
    </rPh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</si>
  <si>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</si>
  <si>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</si>
  <si>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</si>
  <si>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</si>
  <si>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予選2－3位</t>
    <rPh sb="0" eb="2">
      <t>ヨセン</t>
    </rPh>
    <rPh sb="5" eb="6">
      <t>イ</t>
    </rPh>
    <phoneticPr fontId="2"/>
  </si>
  <si>
    <t>予選3－3位</t>
    <rPh sb="0" eb="2">
      <t>ヨセン</t>
    </rPh>
    <rPh sb="5" eb="6">
      <t>イ</t>
    </rPh>
    <phoneticPr fontId="2"/>
  </si>
  <si>
    <t>予選１－4位</t>
    <rPh sb="0" eb="2">
      <t>ヨセン</t>
    </rPh>
    <rPh sb="5" eb="6">
      <t>イ</t>
    </rPh>
    <phoneticPr fontId="2"/>
  </si>
  <si>
    <t>予選2－5位</t>
    <rPh sb="0" eb="2">
      <t>ヨセン</t>
    </rPh>
    <rPh sb="5" eb="6">
      <t>イ</t>
    </rPh>
    <phoneticPr fontId="2"/>
  </si>
  <si>
    <t>◆　男子ダブルス一般の部　３～５位決勝トーナメント</t>
    <rPh sb="2" eb="4">
      <t>ダンシ</t>
    </rPh>
    <rPh sb="16" eb="17">
      <t>イ</t>
    </rPh>
    <rPh sb="17" eb="19">
      <t>ケッショウ</t>
    </rPh>
    <phoneticPr fontId="2"/>
  </si>
  <si>
    <t>① ﾘｰｸﾞ - 4位</t>
    <rPh sb="10" eb="11">
      <t>イ</t>
    </rPh>
    <phoneticPr fontId="2"/>
  </si>
  <si>
    <t>② ﾘｰｸﾞ - 4位</t>
    <rPh sb="10" eb="11">
      <t>イ</t>
    </rPh>
    <phoneticPr fontId="2"/>
  </si>
  <si>
    <t>◆　女子ダブルス一般の部　１～２位リーグ</t>
    <rPh sb="2" eb="4">
      <t>ジョシ</t>
    </rPh>
    <rPh sb="16" eb="17">
      <t>イ</t>
    </rPh>
    <phoneticPr fontId="2"/>
  </si>
  <si>
    <t>◆　女子ダブルス一般の部　１～２位決勝トーナメント</t>
    <rPh sb="2" eb="4">
      <t>ジョシ</t>
    </rPh>
    <rPh sb="16" eb="17">
      <t>イ</t>
    </rPh>
    <rPh sb="17" eb="19">
      <t>ケッショウ</t>
    </rPh>
    <phoneticPr fontId="2"/>
  </si>
  <si>
    <t>優勝</t>
    <rPh sb="0" eb="2">
      <t>ユウショウ</t>
    </rPh>
    <phoneticPr fontId="2"/>
  </si>
  <si>
    <t>◆　女子ダブルス一般の部　３～５位リーグ</t>
    <rPh sb="2" eb="4">
      <t>ジョシ</t>
    </rPh>
    <rPh sb="16" eb="17">
      <t>イ</t>
    </rPh>
    <phoneticPr fontId="2"/>
  </si>
  <si>
    <t>７</t>
    <phoneticPr fontId="2"/>
  </si>
  <si>
    <t>８</t>
    <phoneticPr fontId="2"/>
  </si>
  <si>
    <t>９</t>
    <phoneticPr fontId="2"/>
  </si>
  <si>
    <t>◆　女子ダブルス一般の部　３～５位決勝トーナメント</t>
    <rPh sb="2" eb="4">
      <t>ジョシ</t>
    </rPh>
    <rPh sb="16" eb="17">
      <t>イ</t>
    </rPh>
    <rPh sb="17" eb="19">
      <t>ケッショウ</t>
    </rPh>
    <phoneticPr fontId="2"/>
  </si>
  <si>
    <t>◆　男子ダブルス110歳の部　１～２位リーグ</t>
    <rPh sb="2" eb="4">
      <t>ダンシ</t>
    </rPh>
    <rPh sb="11" eb="12">
      <t>サイ</t>
    </rPh>
    <rPh sb="18" eb="19">
      <t>イ</t>
    </rPh>
    <phoneticPr fontId="2"/>
  </si>
  <si>
    <t>◆　男子ダブルス110歳の部　１～２位決勝トーナメント</t>
    <rPh sb="2" eb="4">
      <t>ダンシ</t>
    </rPh>
    <rPh sb="11" eb="12">
      <t>サイ</t>
    </rPh>
    <rPh sb="18" eb="19">
      <t>イ</t>
    </rPh>
    <rPh sb="19" eb="21">
      <t>ケッショウ</t>
    </rPh>
    <phoneticPr fontId="2"/>
  </si>
  <si>
    <t>◆　男子ダブルス110歳の部　３～４リーグ</t>
    <rPh sb="2" eb="4">
      <t>ダンシ</t>
    </rPh>
    <rPh sb="11" eb="12">
      <t>サイ</t>
    </rPh>
    <phoneticPr fontId="2"/>
  </si>
  <si>
    <t>◆　男子ダブルス110歳の部　３～４決勝トーナメント</t>
    <rPh sb="2" eb="4">
      <t>ダンシ</t>
    </rPh>
    <rPh sb="11" eb="12">
      <t>サイ</t>
    </rPh>
    <rPh sb="18" eb="20">
      <t>ケッショウ</t>
    </rPh>
    <phoneticPr fontId="2"/>
  </si>
  <si>
    <t>◆　女子ダブルス110歳の部　１～２位リーグ</t>
    <rPh sb="2" eb="4">
      <t>ジョシ</t>
    </rPh>
    <rPh sb="11" eb="12">
      <t>サイ</t>
    </rPh>
    <rPh sb="18" eb="19">
      <t>イ</t>
    </rPh>
    <phoneticPr fontId="2"/>
  </si>
  <si>
    <t>14</t>
    <phoneticPr fontId="2"/>
  </si>
  <si>
    <t>◆　女子ダブルス110歳の部　１～２位決勝トーナメント</t>
    <rPh sb="2" eb="4">
      <t>ジョシ</t>
    </rPh>
    <rPh sb="11" eb="12">
      <t>サイ</t>
    </rPh>
    <rPh sb="18" eb="19">
      <t>イ</t>
    </rPh>
    <rPh sb="19" eb="21">
      <t>ケッショウ</t>
    </rPh>
    <phoneticPr fontId="2"/>
  </si>
  <si>
    <t>◆　女子ダブルス110歳の部　３～４位リーグ</t>
    <rPh sb="2" eb="4">
      <t>ジョシ</t>
    </rPh>
    <rPh sb="11" eb="12">
      <t>サイ</t>
    </rPh>
    <rPh sb="18" eb="19">
      <t>イ</t>
    </rPh>
    <phoneticPr fontId="2"/>
  </si>
  <si>
    <t>15</t>
    <phoneticPr fontId="2"/>
  </si>
  <si>
    <t>16</t>
    <phoneticPr fontId="2"/>
  </si>
  <si>
    <t>◆　女子ダブルス110歳の部　３～４位決勝トーナメント</t>
    <rPh sb="2" eb="4">
      <t>ジョシ</t>
    </rPh>
    <rPh sb="11" eb="12">
      <t>サイ</t>
    </rPh>
    <rPh sb="18" eb="19">
      <t>イ</t>
    </rPh>
    <rPh sb="19" eb="21">
      <t>ケッショウ</t>
    </rPh>
    <phoneticPr fontId="2"/>
  </si>
  <si>
    <t>コート№  18</t>
    <phoneticPr fontId="13"/>
  </si>
  <si>
    <t>コート№  11</t>
    <phoneticPr fontId="13"/>
  </si>
  <si>
    <t>①  １  VS  ４</t>
    <phoneticPr fontId="2"/>
  </si>
  <si>
    <t>②  ２  VS  ３</t>
  </si>
  <si>
    <t>③  １  VS  ３</t>
  </si>
  <si>
    <t>④  ４  VS  ２</t>
  </si>
  <si>
    <t>⑤  １  VS  ２</t>
  </si>
  <si>
    <t>⑥  ３  VS  ４</t>
  </si>
  <si>
    <t>①  １  VS  ４</t>
  </si>
  <si>
    <t xml:space="preserve">コート№  12  </t>
    <phoneticPr fontId="13"/>
  </si>
  <si>
    <t xml:space="preserve">コート№  13  </t>
    <phoneticPr fontId="13"/>
  </si>
  <si>
    <t xml:space="preserve">コート№  14  </t>
    <phoneticPr fontId="13"/>
  </si>
  <si>
    <t xml:space="preserve">コート№  1  </t>
    <phoneticPr fontId="13"/>
  </si>
  <si>
    <t xml:space="preserve">コート№  2  </t>
    <phoneticPr fontId="13"/>
  </si>
  <si>
    <t xml:space="preserve">コート№  3  </t>
    <phoneticPr fontId="13"/>
  </si>
  <si>
    <t>①  ２  VS  ５</t>
  </si>
  <si>
    <t>②  ３  VS  ４</t>
  </si>
  <si>
    <t>③  １  VS  ５</t>
  </si>
  <si>
    <t>④  ２  VS  ３</t>
  </si>
  <si>
    <t>⑤  １  VS  ４</t>
  </si>
  <si>
    <t>⑥  ５  VS  ３</t>
  </si>
  <si>
    <t>⑦  １  VS  ３</t>
  </si>
  <si>
    <t>⑧  ４  VS  ２</t>
  </si>
  <si>
    <t>⑨  １  VS  ２</t>
  </si>
  <si>
    <t>⑩  ４  VS  ５</t>
  </si>
  <si>
    <t xml:space="preserve">コート№ ９ </t>
    <phoneticPr fontId="13"/>
  </si>
  <si>
    <t xml:space="preserve">コート№  10 </t>
    <phoneticPr fontId="13"/>
  </si>
  <si>
    <t xml:space="preserve">コート№ ４ </t>
    <phoneticPr fontId="13"/>
  </si>
  <si>
    <t xml:space="preserve">コート№ ５ </t>
    <phoneticPr fontId="13"/>
  </si>
  <si>
    <t>田元 龍馬</t>
  </si>
  <si>
    <t>中村 友洸</t>
  </si>
  <si>
    <t>宮河 平良</t>
  </si>
  <si>
    <t>レイズ</t>
  </si>
  <si>
    <t>田島 聡志</t>
  </si>
  <si>
    <t>土屋 光弘</t>
  </si>
  <si>
    <t>東伊豆TC</t>
  </si>
  <si>
    <t>利田 祐浩</t>
  </si>
  <si>
    <t>伊東TC</t>
  </si>
  <si>
    <t>高杉 貴寛</t>
  </si>
  <si>
    <t>アドバンテージ</t>
  </si>
  <si>
    <t>鈴木 伸男</t>
  </si>
  <si>
    <t>杉山 寛隆</t>
  </si>
  <si>
    <t>伊豆テニスフォーラム</t>
  </si>
  <si>
    <t>齋藤 雅弥</t>
  </si>
  <si>
    <t>加藤 幹也</t>
  </si>
  <si>
    <t>O’peace</t>
  </si>
  <si>
    <t>宮本 貴史</t>
  </si>
  <si>
    <t>メリーポピンズ</t>
  </si>
  <si>
    <t>松本 健次</t>
  </si>
  <si>
    <t>黒柳 寛明</t>
  </si>
  <si>
    <t>龍　　雅仁</t>
  </si>
  <si>
    <t>日下部 優介</t>
  </si>
  <si>
    <t>白石 啓介</t>
  </si>
  <si>
    <t>Tハートラブ</t>
  </si>
  <si>
    <t>津地 友貴</t>
  </si>
  <si>
    <t>西家　　靖</t>
  </si>
  <si>
    <t>齊藤　　隼</t>
  </si>
  <si>
    <t>中村 浩明</t>
  </si>
  <si>
    <t>山下 大樹</t>
  </si>
  <si>
    <t>森方 健一</t>
  </si>
  <si>
    <t>古郡 優磨</t>
  </si>
  <si>
    <t>石津 泰之</t>
  </si>
  <si>
    <t>高田　  隆</t>
  </si>
  <si>
    <t>金子 賢郎</t>
  </si>
  <si>
    <t>ゲロッパーズ</t>
  </si>
  <si>
    <t>伊倉　　勉</t>
  </si>
  <si>
    <t>吉岡 ますみ</t>
  </si>
  <si>
    <t>時之栖</t>
  </si>
  <si>
    <t>宮永 京子</t>
  </si>
  <si>
    <t>清水町ﾛｰﾝＴＣ</t>
  </si>
  <si>
    <t>入野 麻衣子</t>
  </si>
  <si>
    <t>齋藤 容子</t>
  </si>
  <si>
    <t>長田　　望</t>
  </si>
  <si>
    <t>SSA綾瀬</t>
  </si>
  <si>
    <t>木村 仁美</t>
  </si>
  <si>
    <t>鈴木 友香</t>
  </si>
  <si>
    <t>藤田 真帆</t>
  </si>
  <si>
    <t>JR東日本</t>
  </si>
  <si>
    <t>藤田 悠理乃</t>
  </si>
  <si>
    <t>前田 和代</t>
  </si>
  <si>
    <t>プラザ</t>
  </si>
  <si>
    <t>脇田 志津子</t>
  </si>
  <si>
    <t>中村 雅子</t>
  </si>
  <si>
    <t>井上 華菜</t>
  </si>
  <si>
    <t>杉浦 ゆき乃</t>
  </si>
  <si>
    <t>伊藤 優子</t>
  </si>
  <si>
    <t>龍口 亮子</t>
  </si>
  <si>
    <t>小林 昭子</t>
  </si>
  <si>
    <t>小島 哲也</t>
  </si>
  <si>
    <t>こいちゃんず</t>
  </si>
  <si>
    <t>小池 敏博</t>
  </si>
  <si>
    <t>鈴木    徹</t>
  </si>
  <si>
    <t>千代TC</t>
  </si>
  <si>
    <t>北川 重晃</t>
  </si>
  <si>
    <t>今井栄一郎</t>
  </si>
  <si>
    <t>榎本 俊文</t>
  </si>
  <si>
    <t>大川 裕詞</t>
  </si>
  <si>
    <t>関野 哲也</t>
  </si>
  <si>
    <t>原    一成</t>
  </si>
  <si>
    <t>佐々木眞人</t>
  </si>
  <si>
    <t>ウンノストロべりー</t>
  </si>
  <si>
    <t>栗田 和明</t>
  </si>
  <si>
    <t>しずおか焼津信金</t>
  </si>
  <si>
    <t>小池 基夫</t>
  </si>
  <si>
    <t>グリーンポートTC</t>
  </si>
  <si>
    <t>遠藤    信</t>
  </si>
  <si>
    <t>ボンバーﾌｧﾐﾘｰ２</t>
  </si>
  <si>
    <t>中谷 昌靖</t>
  </si>
  <si>
    <t>アクト</t>
  </si>
  <si>
    <t>唄   繁樹</t>
  </si>
  <si>
    <t>徳竹   努</t>
  </si>
  <si>
    <t>佐野 嘉則</t>
  </si>
  <si>
    <t>住田 徹夫</t>
  </si>
  <si>
    <t>中野    貢</t>
  </si>
  <si>
    <t>でんきハウスすずき</t>
  </si>
  <si>
    <t>池田雄一郎</t>
  </si>
  <si>
    <t>鈴木    進</t>
  </si>
  <si>
    <t>堀水 秀紀</t>
  </si>
  <si>
    <t>中之内基宏</t>
  </si>
  <si>
    <t>伊東ＴＣ</t>
  </si>
  <si>
    <t>日吉 功仁</t>
  </si>
  <si>
    <t>服部 裕子</t>
  </si>
  <si>
    <t>モリパークテニスガーデン</t>
  </si>
  <si>
    <t>岡部恵理子</t>
  </si>
  <si>
    <t>高井戸ダイヤモンドクラブ</t>
  </si>
  <si>
    <t>池田千鶴子</t>
  </si>
  <si>
    <t>平井 弥鈴</t>
  </si>
  <si>
    <t>板倉 寿子</t>
  </si>
  <si>
    <t>中野 智子</t>
  </si>
  <si>
    <t>あおやま庭球塾</t>
  </si>
  <si>
    <t>加藤 尚子</t>
  </si>
  <si>
    <t>グリーンヒル</t>
  </si>
  <si>
    <t>渡邉 克子</t>
  </si>
  <si>
    <t>清水町ﾛｰﾝTC</t>
  </si>
  <si>
    <t>深澤 幸子</t>
  </si>
  <si>
    <t>TGTC</t>
  </si>
  <si>
    <t>川村 広海</t>
  </si>
  <si>
    <t>安田 紀子</t>
  </si>
  <si>
    <t>川嶋 宏子</t>
  </si>
  <si>
    <t>村元 雅美</t>
  </si>
  <si>
    <t>星   文江</t>
  </si>
  <si>
    <t>ｱｸﾄｽﾎﾟｰﾂ</t>
  </si>
  <si>
    <t>佐藤 京子</t>
  </si>
  <si>
    <t>頴川ゆう子</t>
  </si>
  <si>
    <t>原田真奈美</t>
  </si>
  <si>
    <t>今木 淳子</t>
  </si>
  <si>
    <t>グリーンロイヤルTC</t>
  </si>
  <si>
    <t>中西 浩子</t>
  </si>
  <si>
    <t>竹林 愛子</t>
  </si>
  <si>
    <t>岩本 孝子</t>
  </si>
  <si>
    <t>カメリア２０２４ 賞品表</t>
    <rPh sb="9" eb="11">
      <t>ショウヒン</t>
    </rPh>
    <rPh sb="11" eb="12">
      <t>ヒョウ</t>
    </rPh>
    <phoneticPr fontId="66"/>
  </si>
  <si>
    <t>男子 ペア１１０歳の部</t>
    <rPh sb="0" eb="2">
      <t>ダンシ</t>
    </rPh>
    <rPh sb="8" eb="9">
      <t>サイ</t>
    </rPh>
    <rPh sb="10" eb="11">
      <t>ブ</t>
    </rPh>
    <phoneticPr fontId="66"/>
  </si>
  <si>
    <t>順     位</t>
    <rPh sb="0" eb="1">
      <t>ジュン</t>
    </rPh>
    <rPh sb="6" eb="7">
      <t>クライ</t>
    </rPh>
    <phoneticPr fontId="66"/>
  </si>
  <si>
    <t>氏   名</t>
    <rPh sb="0" eb="1">
      <t>シ</t>
    </rPh>
    <rPh sb="4" eb="5">
      <t>メイ</t>
    </rPh>
    <phoneticPr fontId="66"/>
  </si>
  <si>
    <t>所   属</t>
    <rPh sb="0" eb="1">
      <t>ショ</t>
    </rPh>
    <rPh sb="4" eb="5">
      <t>ゾク</t>
    </rPh>
    <phoneticPr fontId="66"/>
  </si>
  <si>
    <t>商   品</t>
    <rPh sb="0" eb="1">
      <t>ショウ</t>
    </rPh>
    <rPh sb="4" eb="5">
      <t>ヒン</t>
    </rPh>
    <phoneticPr fontId="66"/>
  </si>
  <si>
    <t>優勝</t>
    <rPh sb="0" eb="2">
      <t>ユウショウ</t>
    </rPh>
    <phoneticPr fontId="66"/>
  </si>
  <si>
    <t>旅行券 ２万円②</t>
    <rPh sb="0" eb="3">
      <t>リョコウケン</t>
    </rPh>
    <rPh sb="5" eb="7">
      <t>マンエン</t>
    </rPh>
    <phoneticPr fontId="66"/>
  </si>
  <si>
    <t>ビールセット②</t>
    <phoneticPr fontId="66"/>
  </si>
  <si>
    <t>準優勝</t>
    <rPh sb="0" eb="3">
      <t>ジュンユウショウ</t>
    </rPh>
    <phoneticPr fontId="66"/>
  </si>
  <si>
    <t>伊豆リゾートヴィラ ペア招待券②</t>
    <rPh sb="0" eb="2">
      <t>イズ</t>
    </rPh>
    <rPh sb="12" eb="15">
      <t>ショウタイケン</t>
    </rPh>
    <phoneticPr fontId="66"/>
  </si>
  <si>
    <t>めぐみ水産ひもの②</t>
    <rPh sb="3" eb="5">
      <t>スイサン</t>
    </rPh>
    <phoneticPr fontId="66"/>
  </si>
  <si>
    <t>３位</t>
    <rPh sb="1" eb="2">
      <t>イ</t>
    </rPh>
    <phoneticPr fontId="66"/>
  </si>
  <si>
    <t>おつまみセット②</t>
    <phoneticPr fontId="66"/>
  </si>
  <si>
    <t>ソックス ②</t>
    <phoneticPr fontId="66"/>
  </si>
  <si>
    <t>下位トーナメント</t>
    <rPh sb="0" eb="2">
      <t>カイ</t>
    </rPh>
    <rPh sb="1" eb="2">
      <t>イ</t>
    </rPh>
    <phoneticPr fontId="66"/>
  </si>
  <si>
    <t>１位</t>
    <rPh sb="1" eb="2">
      <t>イ</t>
    </rPh>
    <phoneticPr fontId="66"/>
  </si>
  <si>
    <t>２位</t>
    <rPh sb="1" eb="2">
      <t>イ</t>
    </rPh>
    <phoneticPr fontId="66"/>
  </si>
  <si>
    <t>タオル ②</t>
    <phoneticPr fontId="66"/>
  </si>
  <si>
    <t>女子 ペア１１０歳の部</t>
    <rPh sb="0" eb="2">
      <t>ジョシ</t>
    </rPh>
    <rPh sb="8" eb="9">
      <t>サイ</t>
    </rPh>
    <rPh sb="10" eb="11">
      <t>ブ</t>
    </rPh>
    <phoneticPr fontId="66"/>
  </si>
  <si>
    <t>旅行券 ２万円</t>
    <rPh sb="0" eb="3">
      <t>リョコウケン</t>
    </rPh>
    <rPh sb="5" eb="7">
      <t>マンエン</t>
    </rPh>
    <phoneticPr fontId="66"/>
  </si>
  <si>
    <t>長浜水産ひもの②</t>
    <rPh sb="0" eb="2">
      <t>ナガハマ</t>
    </rPh>
    <rPh sb="2" eb="4">
      <t>スイサン</t>
    </rPh>
    <phoneticPr fontId="66"/>
  </si>
  <si>
    <t>ルネッサ赤沢 ペア招待券②</t>
    <rPh sb="4" eb="6">
      <t>アカザワ</t>
    </rPh>
    <rPh sb="9" eb="12">
      <t>ショウタイケン</t>
    </rPh>
    <phoneticPr fontId="66"/>
  </si>
  <si>
    <t>一般男子</t>
    <rPh sb="0" eb="2">
      <t>イッパン</t>
    </rPh>
    <rPh sb="2" eb="4">
      <t>ダンシ</t>
    </rPh>
    <phoneticPr fontId="66"/>
  </si>
  <si>
    <t>丸達水産ひもの②</t>
    <rPh sb="2" eb="4">
      <t>スイサン</t>
    </rPh>
    <phoneticPr fontId="2"/>
  </si>
  <si>
    <t>旅行券 １万円②</t>
    <rPh sb="0" eb="3">
      <t>リョコウケン</t>
    </rPh>
    <rPh sb="5" eb="7">
      <t>マンエン</t>
    </rPh>
    <phoneticPr fontId="66"/>
  </si>
  <si>
    <t>スポーツタオル ②</t>
    <phoneticPr fontId="66"/>
  </si>
  <si>
    <t>おつまみセット ②</t>
    <phoneticPr fontId="66"/>
  </si>
  <si>
    <t>一般女子</t>
    <rPh sb="0" eb="2">
      <t>イッパン</t>
    </rPh>
    <rPh sb="2" eb="4">
      <t>ジョシ</t>
    </rPh>
    <phoneticPr fontId="66"/>
  </si>
  <si>
    <t>(4)</t>
    <phoneticPr fontId="2"/>
  </si>
  <si>
    <t>(3)</t>
    <phoneticPr fontId="2"/>
  </si>
  <si>
    <t>田元・中村</t>
    <rPh sb="0" eb="2">
      <t>タモト</t>
    </rPh>
    <rPh sb="3" eb="5">
      <t>ナカムラ</t>
    </rPh>
    <phoneticPr fontId="2"/>
  </si>
  <si>
    <t>高杉・鈴木</t>
    <rPh sb="0" eb="2">
      <t>タカスギ</t>
    </rPh>
    <rPh sb="3" eb="5">
      <t>スズキ</t>
    </rPh>
    <phoneticPr fontId="2"/>
  </si>
  <si>
    <t>小島・小池</t>
    <rPh sb="0" eb="2">
      <t>コジマ</t>
    </rPh>
    <rPh sb="3" eb="5">
      <t>コイケ</t>
    </rPh>
    <phoneticPr fontId="2"/>
  </si>
  <si>
    <t>板倉・中野</t>
    <rPh sb="0" eb="2">
      <t>イタクラ</t>
    </rPh>
    <rPh sb="3" eb="5">
      <t>ナカノ</t>
    </rPh>
    <phoneticPr fontId="2"/>
  </si>
  <si>
    <t>渡邉・深澤</t>
    <rPh sb="0" eb="2">
      <t>ワタナベ</t>
    </rPh>
    <rPh sb="3" eb="5">
      <t>フカサワ</t>
    </rPh>
    <phoneticPr fontId="2"/>
  </si>
  <si>
    <t>４位</t>
    <rPh sb="1" eb="2">
      <t>イ</t>
    </rPh>
    <phoneticPr fontId="66"/>
  </si>
  <si>
    <t>加藤・小長谷</t>
    <rPh sb="0" eb="2">
      <t>カトウ</t>
    </rPh>
    <rPh sb="3" eb="4">
      <t>コ</t>
    </rPh>
    <phoneticPr fontId="2"/>
  </si>
  <si>
    <t>今木・中西</t>
    <rPh sb="0" eb="2">
      <t>イマキ</t>
    </rPh>
    <rPh sb="3" eb="5">
      <t>ナカニシ</t>
    </rPh>
    <phoneticPr fontId="2"/>
  </si>
  <si>
    <t>鈴木・北川</t>
    <rPh sb="0" eb="2">
      <t>スズキ</t>
    </rPh>
    <rPh sb="3" eb="5">
      <t>キタガワ</t>
    </rPh>
    <phoneticPr fontId="2"/>
  </si>
  <si>
    <t>原・佐々木</t>
    <rPh sb="0" eb="1">
      <t>ハラ</t>
    </rPh>
    <rPh sb="2" eb="5">
      <t>ササキ</t>
    </rPh>
    <phoneticPr fontId="2"/>
  </si>
  <si>
    <t>吉岡・宮永</t>
    <rPh sb="0" eb="2">
      <t>ヨシオカ</t>
    </rPh>
    <rPh sb="3" eb="5">
      <t>ミヤナガ</t>
    </rPh>
    <phoneticPr fontId="2"/>
  </si>
  <si>
    <t>鈴木・鈴木</t>
    <rPh sb="0" eb="2">
      <t>スズキ</t>
    </rPh>
    <rPh sb="3" eb="5">
      <t>スズキ</t>
    </rPh>
    <phoneticPr fontId="2"/>
  </si>
  <si>
    <t>加藤・宮本</t>
    <rPh sb="0" eb="2">
      <t>カトウ</t>
    </rPh>
    <rPh sb="3" eb="5">
      <t>ミヤモト</t>
    </rPh>
    <phoneticPr fontId="2"/>
  </si>
  <si>
    <t>白石・津地</t>
    <rPh sb="0" eb="2">
      <t>シライシ</t>
    </rPh>
    <rPh sb="3" eb="4">
      <t>ツ</t>
    </rPh>
    <rPh sb="4" eb="5">
      <t>チ</t>
    </rPh>
    <phoneticPr fontId="2"/>
  </si>
  <si>
    <t>頴川・原田</t>
    <rPh sb="3" eb="5">
      <t>ハラダ</t>
    </rPh>
    <phoneticPr fontId="2"/>
  </si>
  <si>
    <t>杉山・斉藤</t>
    <rPh sb="0" eb="2">
      <t>スギヤマ</t>
    </rPh>
    <rPh sb="3" eb="5">
      <t>サイトウ</t>
    </rPh>
    <phoneticPr fontId="2"/>
  </si>
  <si>
    <t>竹林・岩本</t>
    <rPh sb="0" eb="2">
      <t>タケバヤシ</t>
    </rPh>
    <rPh sb="3" eb="5">
      <t>イワモト</t>
    </rPh>
    <phoneticPr fontId="2"/>
  </si>
  <si>
    <t>中之内・日吉</t>
    <rPh sb="0" eb="1">
      <t>ナカ</t>
    </rPh>
    <rPh sb="1" eb="2">
      <t>ノ</t>
    </rPh>
    <rPh sb="2" eb="3">
      <t>ウチ</t>
    </rPh>
    <rPh sb="4" eb="6">
      <t>ヒヨシ</t>
    </rPh>
    <phoneticPr fontId="2"/>
  </si>
  <si>
    <t>鈴木・堀水</t>
    <rPh sb="0" eb="2">
      <t>スズキ</t>
    </rPh>
    <rPh sb="3" eb="5">
      <t>ホリミズ</t>
    </rPh>
    <phoneticPr fontId="2"/>
  </si>
  <si>
    <t>佐野・住田</t>
    <rPh sb="0" eb="2">
      <t>サノ</t>
    </rPh>
    <rPh sb="3" eb="5">
      <t>スミダ</t>
    </rPh>
    <phoneticPr fontId="2"/>
  </si>
  <si>
    <t>森方・古郡</t>
    <rPh sb="0" eb="2">
      <t>モリカタ</t>
    </rPh>
    <rPh sb="3" eb="5">
      <t>フルゴオリ</t>
    </rPh>
    <phoneticPr fontId="2"/>
  </si>
  <si>
    <t>松本・黒柳</t>
    <rPh sb="0" eb="2">
      <t>マツモト</t>
    </rPh>
    <rPh sb="3" eb="5">
      <t>クロヤナギ</t>
    </rPh>
    <phoneticPr fontId="2"/>
  </si>
  <si>
    <t>西家・齊藤</t>
    <rPh sb="0" eb="2">
      <t>ニシイエ</t>
    </rPh>
    <rPh sb="3" eb="5">
      <t>サイトウ</t>
    </rPh>
    <phoneticPr fontId="2"/>
  </si>
  <si>
    <t>井上・杉浦</t>
    <rPh sb="0" eb="2">
      <t>イノウエ</t>
    </rPh>
    <rPh sb="3" eb="5">
      <t>スギウラ</t>
    </rPh>
    <phoneticPr fontId="2"/>
  </si>
  <si>
    <t>加藤・荊沢</t>
    <rPh sb="0" eb="2">
      <t>カトウ</t>
    </rPh>
    <phoneticPr fontId="2"/>
  </si>
  <si>
    <t>龍口・小林</t>
    <rPh sb="0" eb="1">
      <t>リュウ</t>
    </rPh>
    <rPh sb="1" eb="2">
      <t>クチ</t>
    </rPh>
    <rPh sb="3" eb="5">
      <t>コバヤシ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</si>
</sst>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);[Red]\(0\)"/>
    <numFmt numFmtId="178" formatCode="0.0_);[Red]\(0.0\)"/>
    <numFmt numFmtId="179" formatCode="0.0"/>
  </numFmts>
  <fonts count="6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rgb="FF000000"/>
      <name val="游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u/>
      <sz val="9"/>
      <name val="游ゴシック"/>
      <family val="3"/>
      <charset val="128"/>
    </font>
    <font>
      <sz val="9"/>
      <name val="ＭＳ ゴシック"/>
      <family val="3"/>
      <charset val="128"/>
    </font>
    <font>
      <b/>
      <sz val="9"/>
      <name val="游ゴシック"/>
      <family val="3"/>
      <charset val="128"/>
    </font>
    <font>
      <sz val="7"/>
      <name val="ＭＳ Ｐゴシック"/>
      <family val="3"/>
      <charset val="128"/>
    </font>
    <font>
      <b/>
      <sz val="9"/>
      <name val="Calibri"/>
      <family val="2"/>
    </font>
    <font>
      <b/>
      <u/>
      <sz val="8"/>
      <name val="游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7"/>
      <color theme="0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7"/>
      <name val="HGPｺﾞｼｯｸM"/>
      <family val="3"/>
      <charset val="128"/>
    </font>
    <font>
      <b/>
      <sz val="17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4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9"/>
      <color rgb="FF00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7"/>
      <color theme="0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11"/>
      <color theme="0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7"/>
      <color theme="0"/>
      <name val="ＭＳ Ｐゴシック"/>
      <family val="3"/>
      <charset val="128"/>
      <scheme val="major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b/>
      <sz val="10"/>
      <name val="HGPｺﾞｼｯｸM"/>
      <family val="3"/>
      <charset val="128"/>
    </font>
    <font>
      <b/>
      <u/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5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color theme="1"/>
      <name val="ＭＳ ゴシック"/>
      <family val="2"/>
      <charset val="128"/>
    </font>
    <font>
      <b/>
      <sz val="16"/>
      <color theme="1"/>
      <name val="HGｺﾞｼｯｸM"/>
      <family val="3"/>
      <charset val="128"/>
    </font>
    <font>
      <sz val="6"/>
      <name val="ＭＳ ゴシック"/>
      <family val="2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rgb="FFFF0000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4" fillId="0" borderId="0">
      <alignment vertical="center"/>
    </xf>
  </cellStyleXfs>
  <cellXfs count="9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6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8" fillId="0" borderId="0" xfId="0" applyFont="1">
      <alignment vertical="center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 applyProtection="1">
      <alignment horizontal="center" vertical="center"/>
      <protection hidden="1"/>
    </xf>
    <xf numFmtId="0" fontId="19" fillId="0" borderId="0" xfId="0" applyFont="1">
      <alignment vertical="center"/>
    </xf>
    <xf numFmtId="0" fontId="6" fillId="0" borderId="0" xfId="0" applyFont="1" applyAlignment="1">
      <alignment horizontal="left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0" fontId="6" fillId="5" borderId="64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5" fillId="0" borderId="0" xfId="0" applyFont="1">
      <alignment vertical="center"/>
    </xf>
    <xf numFmtId="176" fontId="0" fillId="0" borderId="0" xfId="0" applyNumberFormat="1">
      <alignment vertical="center"/>
    </xf>
    <xf numFmtId="0" fontId="25" fillId="0" borderId="59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0" fontId="25" fillId="0" borderId="45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hidden="1"/>
    </xf>
    <xf numFmtId="0" fontId="27" fillId="0" borderId="72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176" fontId="11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>
      <alignment horizontal="left" vertical="center" wrapText="1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0" fontId="35" fillId="6" borderId="64" xfId="0" applyFont="1" applyFill="1" applyBorder="1" applyAlignment="1">
      <alignment horizontal="center" vertical="center"/>
    </xf>
    <xf numFmtId="0" fontId="35" fillId="6" borderId="67" xfId="0" applyFont="1" applyFill="1" applyBorder="1" applyAlignment="1">
      <alignment horizontal="center" vertical="center"/>
    </xf>
    <xf numFmtId="0" fontId="35" fillId="6" borderId="70" xfId="0" applyFont="1" applyFill="1" applyBorder="1" applyAlignment="1">
      <alignment horizontal="center" vertical="center"/>
    </xf>
    <xf numFmtId="0" fontId="35" fillId="6" borderId="66" xfId="0" applyFont="1" applyFill="1" applyBorder="1" applyAlignment="1">
      <alignment horizontal="center" vertical="center"/>
    </xf>
    <xf numFmtId="0" fontId="36" fillId="6" borderId="65" xfId="0" applyFont="1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8" fillId="0" borderId="0" xfId="0" applyFont="1" applyAlignment="1">
      <alignment horizontal="left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8" fillId="0" borderId="1" xfId="0" applyFont="1" applyBorder="1">
      <alignment vertical="center"/>
    </xf>
    <xf numFmtId="0" fontId="41" fillId="0" borderId="0" xfId="0" applyFont="1">
      <alignment vertical="center"/>
    </xf>
    <xf numFmtId="0" fontId="28" fillId="0" borderId="0" xfId="0" applyFont="1" applyAlignment="1"/>
    <xf numFmtId="0" fontId="37" fillId="0" borderId="0" xfId="0" applyFont="1">
      <alignment vertical="center"/>
    </xf>
    <xf numFmtId="0" fontId="28" fillId="0" borderId="0" xfId="0" applyFont="1" applyAlignment="1">
      <alignment horizontal="center"/>
    </xf>
    <xf numFmtId="49" fontId="38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3" fillId="0" borderId="0" xfId="0" applyFont="1">
      <alignment vertical="center"/>
    </xf>
    <xf numFmtId="49" fontId="28" fillId="0" borderId="0" xfId="0" applyNumberFormat="1" applyFont="1" applyAlignment="1">
      <alignment horizontal="center"/>
    </xf>
    <xf numFmtId="0" fontId="40" fillId="0" borderId="38" xfId="0" applyFont="1" applyBorder="1">
      <alignment vertical="center"/>
    </xf>
    <xf numFmtId="0" fontId="28" fillId="0" borderId="44" xfId="0" applyFont="1" applyBorder="1">
      <alignment vertical="center"/>
    </xf>
    <xf numFmtId="0" fontId="35" fillId="0" borderId="0" xfId="0" applyFont="1" applyAlignment="1">
      <alignment horizontal="left" vertical="center"/>
    </xf>
    <xf numFmtId="0" fontId="28" fillId="0" borderId="22" xfId="0" applyFont="1" applyBorder="1">
      <alignment vertical="center"/>
    </xf>
    <xf numFmtId="0" fontId="28" fillId="0" borderId="30" xfId="0" applyFont="1" applyBorder="1">
      <alignment vertical="center"/>
    </xf>
    <xf numFmtId="0" fontId="40" fillId="0" borderId="23" xfId="0" applyFont="1" applyBorder="1">
      <alignment vertical="center"/>
    </xf>
    <xf numFmtId="0" fontId="28" fillId="0" borderId="16" xfId="0" applyFont="1" applyBorder="1">
      <alignment vertical="center"/>
    </xf>
    <xf numFmtId="0" fontId="35" fillId="7" borderId="64" xfId="0" applyFont="1" applyFill="1" applyBorder="1" applyAlignment="1">
      <alignment horizontal="center" vertical="center"/>
    </xf>
    <xf numFmtId="0" fontId="35" fillId="7" borderId="67" xfId="0" applyFont="1" applyFill="1" applyBorder="1" applyAlignment="1">
      <alignment horizontal="center" vertical="center"/>
    </xf>
    <xf numFmtId="0" fontId="35" fillId="7" borderId="70" xfId="0" applyFont="1" applyFill="1" applyBorder="1" applyAlignment="1">
      <alignment horizontal="center" vertical="center"/>
    </xf>
    <xf numFmtId="0" fontId="35" fillId="7" borderId="66" xfId="0" applyFont="1" applyFill="1" applyBorder="1" applyAlignment="1">
      <alignment horizontal="center" vertical="center"/>
    </xf>
    <xf numFmtId="49" fontId="37" fillId="0" borderId="0" xfId="0" applyNumberFormat="1" applyFont="1">
      <alignment vertical="center"/>
    </xf>
    <xf numFmtId="0" fontId="43" fillId="8" borderId="0" xfId="0" applyFont="1" applyFill="1">
      <alignment vertical="center"/>
    </xf>
    <xf numFmtId="0" fontId="43" fillId="0" borderId="0" xfId="0" applyFont="1" applyAlignment="1">
      <alignment horizontal="center" vertical="center"/>
    </xf>
    <xf numFmtId="9" fontId="28" fillId="0" borderId="0" xfId="0" applyNumberFormat="1" applyFont="1">
      <alignment vertical="center"/>
    </xf>
    <xf numFmtId="0" fontId="35" fillId="4" borderId="64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35" fillId="4" borderId="70" xfId="0" applyFont="1" applyFill="1" applyBorder="1" applyAlignment="1">
      <alignment horizontal="center" vertical="center"/>
    </xf>
    <xf numFmtId="0" fontId="35" fillId="4" borderId="66" xfId="0" applyFont="1" applyFill="1" applyBorder="1" applyAlignment="1">
      <alignment horizontal="center" vertical="center"/>
    </xf>
    <xf numFmtId="0" fontId="36" fillId="4" borderId="65" xfId="0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left"/>
    </xf>
    <xf numFmtId="0" fontId="35" fillId="9" borderId="64" xfId="0" applyFont="1" applyFill="1" applyBorder="1" applyAlignment="1">
      <alignment horizontal="center" vertical="center"/>
    </xf>
    <xf numFmtId="0" fontId="35" fillId="9" borderId="67" xfId="0" applyFont="1" applyFill="1" applyBorder="1" applyAlignment="1">
      <alignment horizontal="center" vertical="center"/>
    </xf>
    <xf numFmtId="0" fontId="35" fillId="9" borderId="70" xfId="0" applyFont="1" applyFill="1" applyBorder="1" applyAlignment="1">
      <alignment horizontal="center" vertical="center"/>
    </xf>
    <xf numFmtId="0" fontId="35" fillId="9" borderId="66" xfId="0" applyFont="1" applyFill="1" applyBorder="1" applyAlignment="1">
      <alignment horizontal="center" vertical="center"/>
    </xf>
    <xf numFmtId="0" fontId="36" fillId="9" borderId="65" xfId="0" applyFont="1" applyFill="1" applyBorder="1" applyAlignment="1">
      <alignment horizontal="center" vertical="center"/>
    </xf>
    <xf numFmtId="177" fontId="28" fillId="0" borderId="0" xfId="0" applyNumberFormat="1" applyFont="1">
      <alignment vertical="center"/>
    </xf>
    <xf numFmtId="0" fontId="35" fillId="5" borderId="64" xfId="0" applyFont="1" applyFill="1" applyBorder="1" applyAlignment="1">
      <alignment horizontal="center" vertical="center"/>
    </xf>
    <xf numFmtId="0" fontId="35" fillId="5" borderId="67" xfId="0" applyFont="1" applyFill="1" applyBorder="1" applyAlignment="1">
      <alignment horizontal="center" vertical="center"/>
    </xf>
    <xf numFmtId="0" fontId="35" fillId="5" borderId="70" xfId="0" applyFont="1" applyFill="1" applyBorder="1" applyAlignment="1">
      <alignment horizontal="center" vertical="center"/>
    </xf>
    <xf numFmtId="0" fontId="35" fillId="5" borderId="66" xfId="0" applyFont="1" applyFill="1" applyBorder="1" applyAlignment="1">
      <alignment horizontal="center" vertical="center"/>
    </xf>
    <xf numFmtId="0" fontId="36" fillId="5" borderId="65" xfId="0" applyFont="1" applyFill="1" applyBorder="1" applyAlignment="1">
      <alignment horizontal="center" vertical="center"/>
    </xf>
    <xf numFmtId="0" fontId="35" fillId="10" borderId="64" xfId="0" applyFont="1" applyFill="1" applyBorder="1" applyAlignment="1">
      <alignment horizontal="center" vertical="center"/>
    </xf>
    <xf numFmtId="0" fontId="35" fillId="10" borderId="67" xfId="0" applyFont="1" applyFill="1" applyBorder="1" applyAlignment="1">
      <alignment horizontal="center" vertical="center"/>
    </xf>
    <xf numFmtId="0" fontId="35" fillId="10" borderId="70" xfId="0" applyFont="1" applyFill="1" applyBorder="1" applyAlignment="1">
      <alignment horizontal="center" vertical="center"/>
    </xf>
    <xf numFmtId="0" fontId="35" fillId="10" borderId="66" xfId="0" applyFont="1" applyFill="1" applyBorder="1" applyAlignment="1">
      <alignment horizontal="center" vertical="center"/>
    </xf>
    <xf numFmtId="0" fontId="36" fillId="10" borderId="65" xfId="0" applyFont="1" applyFill="1" applyBorder="1" applyAlignment="1">
      <alignment horizontal="center" vertical="center"/>
    </xf>
    <xf numFmtId="0" fontId="35" fillId="2" borderId="64" xfId="0" applyFont="1" applyFill="1" applyBorder="1" applyAlignment="1">
      <alignment horizontal="center" vertical="center"/>
    </xf>
    <xf numFmtId="0" fontId="35" fillId="2" borderId="67" xfId="0" applyFont="1" applyFill="1" applyBorder="1" applyAlignment="1">
      <alignment horizontal="center" vertical="center"/>
    </xf>
    <xf numFmtId="0" fontId="35" fillId="2" borderId="70" xfId="0" applyFont="1" applyFill="1" applyBorder="1" applyAlignment="1">
      <alignment horizontal="center" vertical="center"/>
    </xf>
    <xf numFmtId="0" fontId="35" fillId="2" borderId="66" xfId="0" applyFont="1" applyFill="1" applyBorder="1" applyAlignment="1">
      <alignment horizontal="center" vertical="center"/>
    </xf>
    <xf numFmtId="0" fontId="36" fillId="2" borderId="65" xfId="0" applyFont="1" applyFill="1" applyBorder="1" applyAlignment="1">
      <alignment horizontal="center" vertical="center"/>
    </xf>
    <xf numFmtId="178" fontId="28" fillId="0" borderId="0" xfId="0" applyNumberFormat="1" applyFont="1">
      <alignment vertical="center"/>
    </xf>
    <xf numFmtId="179" fontId="28" fillId="0" borderId="0" xfId="0" applyNumberFormat="1" applyFont="1">
      <alignment vertical="center"/>
    </xf>
    <xf numFmtId="0" fontId="35" fillId="8" borderId="64" xfId="0" applyFont="1" applyFill="1" applyBorder="1" applyAlignment="1">
      <alignment horizontal="center" vertical="center"/>
    </xf>
    <xf numFmtId="0" fontId="35" fillId="8" borderId="67" xfId="0" applyFont="1" applyFill="1" applyBorder="1" applyAlignment="1">
      <alignment horizontal="center" vertical="center"/>
    </xf>
    <xf numFmtId="0" fontId="35" fillId="8" borderId="70" xfId="0" applyFont="1" applyFill="1" applyBorder="1" applyAlignment="1">
      <alignment horizontal="center" vertical="center"/>
    </xf>
    <xf numFmtId="0" fontId="35" fillId="8" borderId="66" xfId="0" applyFont="1" applyFill="1" applyBorder="1" applyAlignment="1">
      <alignment horizontal="center" vertical="center"/>
    </xf>
    <xf numFmtId="0" fontId="36" fillId="8" borderId="65" xfId="0" applyFont="1" applyFill="1" applyBorder="1" applyAlignment="1">
      <alignment horizontal="center" vertical="center"/>
    </xf>
    <xf numFmtId="0" fontId="44" fillId="0" borderId="59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hidden="1"/>
    </xf>
    <xf numFmtId="0" fontId="44" fillId="0" borderId="45" xfId="0" applyFont="1" applyBorder="1" applyAlignment="1" applyProtection="1">
      <alignment horizontal="center" vertical="center"/>
      <protection locked="0"/>
    </xf>
    <xf numFmtId="0" fontId="46" fillId="0" borderId="23" xfId="0" applyFont="1" applyBorder="1" applyAlignment="1" applyProtection="1">
      <alignment horizontal="center" vertical="center"/>
      <protection hidden="1"/>
    </xf>
    <xf numFmtId="0" fontId="46" fillId="0" borderId="72" xfId="0" applyFont="1" applyBorder="1" applyAlignment="1" applyProtection="1">
      <alignment horizontal="center" vertical="center"/>
      <protection hidden="1"/>
    </xf>
    <xf numFmtId="0" fontId="47" fillId="0" borderId="0" xfId="0" applyFont="1">
      <alignment vertical="center"/>
    </xf>
    <xf numFmtId="0" fontId="44" fillId="0" borderId="0" xfId="0" applyFont="1">
      <alignment vertical="center"/>
    </xf>
    <xf numFmtId="0" fontId="46" fillId="0" borderId="45" xfId="0" applyFont="1" applyBorder="1" applyAlignment="1" applyProtection="1">
      <alignment horizontal="center" vertical="center"/>
      <protection hidden="1"/>
    </xf>
    <xf numFmtId="0" fontId="46" fillId="0" borderId="11" xfId="0" applyFont="1" applyBorder="1" applyAlignment="1" applyProtection="1">
      <alignment horizontal="center" vertical="center"/>
      <protection hidden="1"/>
    </xf>
    <xf numFmtId="0" fontId="48" fillId="0" borderId="59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hidden="1"/>
    </xf>
    <xf numFmtId="0" fontId="50" fillId="0" borderId="23" xfId="0" applyFont="1" applyBorder="1" applyAlignment="1" applyProtection="1">
      <alignment horizontal="center" vertical="center"/>
      <protection hidden="1"/>
    </xf>
    <xf numFmtId="0" fontId="48" fillId="0" borderId="45" xfId="0" applyFont="1" applyBorder="1" applyAlignment="1" applyProtection="1">
      <alignment horizontal="center" vertical="center"/>
      <protection locked="0"/>
    </xf>
    <xf numFmtId="0" fontId="50" fillId="0" borderId="45" xfId="0" applyFont="1" applyBorder="1" applyAlignment="1" applyProtection="1">
      <alignment horizontal="center" vertical="center"/>
      <protection hidden="1"/>
    </xf>
    <xf numFmtId="0" fontId="50" fillId="0" borderId="11" xfId="0" applyFont="1" applyBorder="1" applyAlignment="1" applyProtection="1">
      <alignment horizontal="center" vertical="center"/>
      <protection hidden="1"/>
    </xf>
    <xf numFmtId="0" fontId="50" fillId="0" borderId="72" xfId="0" applyFont="1" applyBorder="1" applyAlignment="1" applyProtection="1">
      <alignment horizontal="center" vertical="center"/>
      <protection hidden="1"/>
    </xf>
    <xf numFmtId="9" fontId="49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176" fontId="49" fillId="0" borderId="0" xfId="0" applyNumberFormat="1" applyFont="1" applyAlignment="1" applyProtection="1">
      <alignment horizontal="center" vertical="center"/>
      <protection hidden="1"/>
    </xf>
    <xf numFmtId="9" fontId="49" fillId="0" borderId="0" xfId="0" applyNumberFormat="1" applyFont="1" applyAlignment="1" applyProtection="1">
      <alignment horizontal="center" vertical="center"/>
      <protection hidden="1"/>
    </xf>
    <xf numFmtId="0" fontId="0" fillId="3" borderId="65" xfId="0" applyFill="1" applyBorder="1" applyAlignment="1">
      <alignment horizontal="center" vertical="center"/>
    </xf>
    <xf numFmtId="0" fontId="35" fillId="6" borderId="65" xfId="0" applyFont="1" applyFill="1" applyBorder="1" applyAlignment="1">
      <alignment horizontal="center" vertical="center"/>
    </xf>
    <xf numFmtId="0" fontId="35" fillId="7" borderId="65" xfId="0" applyFont="1" applyFill="1" applyBorder="1" applyAlignment="1">
      <alignment horizontal="center" vertical="center"/>
    </xf>
    <xf numFmtId="0" fontId="35" fillId="9" borderId="65" xfId="0" applyFont="1" applyFill="1" applyBorder="1" applyAlignment="1">
      <alignment horizontal="center" vertical="center"/>
    </xf>
    <xf numFmtId="0" fontId="35" fillId="4" borderId="65" xfId="0" applyFont="1" applyFill="1" applyBorder="1" applyAlignment="1">
      <alignment horizontal="center" vertical="center"/>
    </xf>
    <xf numFmtId="0" fontId="35" fillId="5" borderId="65" xfId="0" applyFont="1" applyFill="1" applyBorder="1" applyAlignment="1">
      <alignment horizontal="center" vertical="center"/>
    </xf>
    <xf numFmtId="0" fontId="35" fillId="10" borderId="65" xfId="0" applyFont="1" applyFill="1" applyBorder="1" applyAlignment="1">
      <alignment horizontal="center" vertical="center"/>
    </xf>
    <xf numFmtId="0" fontId="35" fillId="2" borderId="65" xfId="0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horizontal="center" vertical="center"/>
    </xf>
    <xf numFmtId="0" fontId="51" fillId="0" borderId="0" xfId="0" applyFont="1">
      <alignment vertical="center"/>
    </xf>
    <xf numFmtId="0" fontId="51" fillId="0" borderId="0" xfId="0" applyFont="1" applyAlignment="1">
      <alignment vertical="center" shrinkToFit="1"/>
    </xf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shrinkToFi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shrinkToFit="1"/>
    </xf>
    <xf numFmtId="0" fontId="51" fillId="0" borderId="0" xfId="0" applyFont="1" applyAlignment="1" applyProtection="1">
      <alignment horizontal="center" vertical="center"/>
      <protection hidden="1"/>
    </xf>
    <xf numFmtId="0" fontId="52" fillId="0" borderId="0" xfId="0" applyFo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>
      <alignment vertical="center"/>
    </xf>
    <xf numFmtId="0" fontId="53" fillId="0" borderId="0" xfId="0" applyFont="1">
      <alignment vertical="center"/>
    </xf>
    <xf numFmtId="0" fontId="55" fillId="0" borderId="59" xfId="0" applyFont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23" xfId="0" applyFont="1" applyBorder="1" applyAlignment="1" applyProtection="1">
      <alignment horizontal="center" vertical="center"/>
      <protection hidden="1"/>
    </xf>
    <xf numFmtId="0" fontId="55" fillId="0" borderId="45" xfId="0" applyFont="1" applyBorder="1" applyAlignment="1" applyProtection="1">
      <alignment horizontal="center" vertical="center"/>
      <protection locked="0"/>
    </xf>
    <xf numFmtId="0" fontId="57" fillId="0" borderId="45" xfId="0" applyFont="1" applyBorder="1" applyAlignment="1" applyProtection="1">
      <alignment horizontal="center" vertical="center"/>
      <protection hidden="1"/>
    </xf>
    <xf numFmtId="0" fontId="57" fillId="0" borderId="11" xfId="0" applyFont="1" applyBorder="1" applyAlignment="1" applyProtection="1">
      <alignment horizontal="center" vertical="center"/>
      <protection hidden="1"/>
    </xf>
    <xf numFmtId="0" fontId="57" fillId="0" borderId="72" xfId="0" applyFont="1" applyBorder="1" applyAlignment="1" applyProtection="1">
      <alignment horizontal="center" vertical="center"/>
      <protection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22" fillId="0" borderId="45" xfId="0" applyFont="1" applyBorder="1" applyAlignment="1" applyProtection="1">
      <alignment horizontal="center" vertical="center"/>
      <protection hidden="1"/>
    </xf>
    <xf numFmtId="0" fontId="22" fillId="0" borderId="72" xfId="0" applyFont="1" applyBorder="1" applyAlignment="1" applyProtection="1">
      <alignment horizontal="center" vertical="center"/>
      <protection hidden="1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 vertical="center"/>
    </xf>
    <xf numFmtId="0" fontId="60" fillId="0" borderId="0" xfId="0" applyFont="1">
      <alignment vertical="center"/>
    </xf>
    <xf numFmtId="0" fontId="38" fillId="0" borderId="0" xfId="0" applyFont="1">
      <alignment vertical="center"/>
    </xf>
    <xf numFmtId="49" fontId="38" fillId="0" borderId="0" xfId="0" applyNumberFormat="1" applyFont="1">
      <alignment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34" fillId="0" borderId="0" xfId="0" applyFont="1" applyAlignment="1">
      <alignment horizontal="left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28" fillId="0" borderId="59" xfId="0" applyFont="1" applyBorder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center" vertical="center"/>
      <protection hidden="1"/>
    </xf>
    <xf numFmtId="0" fontId="28" fillId="0" borderId="45" xfId="0" applyFont="1" applyBorder="1" applyAlignment="1" applyProtection="1">
      <alignment horizontal="center" vertical="center"/>
      <protection locked="0"/>
    </xf>
    <xf numFmtId="0" fontId="61" fillId="0" borderId="23" xfId="0" applyFont="1" applyBorder="1" applyAlignment="1" applyProtection="1">
      <alignment horizontal="center" vertical="center"/>
      <protection hidden="1"/>
    </xf>
    <xf numFmtId="0" fontId="61" fillId="0" borderId="72" xfId="0" applyFont="1" applyBorder="1" applyAlignment="1" applyProtection="1">
      <alignment horizontal="center" vertical="center"/>
      <protection hidden="1"/>
    </xf>
    <xf numFmtId="0" fontId="61" fillId="0" borderId="45" xfId="0" applyFont="1" applyBorder="1" applyAlignment="1" applyProtection="1">
      <alignment horizontal="center" vertical="center"/>
      <protection hidden="1"/>
    </xf>
    <xf numFmtId="0" fontId="61" fillId="0" borderId="11" xfId="0" applyFont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66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/>
    </xf>
    <xf numFmtId="0" fontId="0" fillId="3" borderId="65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0" xfId="0" applyFont="1" applyAlignment="1"/>
    <xf numFmtId="0" fontId="0" fillId="0" borderId="0" xfId="0" applyFont="1" applyAlignment="1">
      <alignment shrinkToFi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shrinkToFit="1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59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hidden="1"/>
    </xf>
    <xf numFmtId="176" fontId="0" fillId="0" borderId="0" xfId="0" applyNumberFormat="1" applyFont="1" applyAlignment="1" applyProtection="1">
      <alignment vertical="center" shrinkToFit="1"/>
      <protection hidden="1"/>
    </xf>
    <xf numFmtId="0" fontId="0" fillId="4" borderId="70" xfId="0" applyFont="1" applyFill="1" applyBorder="1" applyAlignment="1">
      <alignment horizontal="center" vertical="center"/>
    </xf>
    <xf numFmtId="0" fontId="0" fillId="4" borderId="66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0" fillId="4" borderId="65" xfId="0" applyFont="1" applyFill="1" applyBorder="1" applyAlignment="1">
      <alignment horizontal="center" vertical="center" shrinkToFit="1"/>
    </xf>
    <xf numFmtId="0" fontId="0" fillId="4" borderId="6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5" borderId="70" xfId="0" applyFont="1" applyFill="1" applyBorder="1" applyAlignment="1">
      <alignment horizontal="center" vertical="center"/>
    </xf>
    <xf numFmtId="0" fontId="0" fillId="5" borderId="66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/>
    </xf>
    <xf numFmtId="0" fontId="0" fillId="5" borderId="65" xfId="0" applyFont="1" applyFill="1" applyBorder="1" applyAlignment="1">
      <alignment horizontal="center" vertical="center" shrinkToFit="1"/>
    </xf>
    <xf numFmtId="0" fontId="0" fillId="2" borderId="70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 shrinkToFit="1"/>
    </xf>
    <xf numFmtId="0" fontId="62" fillId="7" borderId="6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63" fillId="11" borderId="17" xfId="0" applyFont="1" applyFill="1" applyBorder="1">
      <alignment vertical="center"/>
    </xf>
    <xf numFmtId="0" fontId="40" fillId="0" borderId="86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88" xfId="0" applyFont="1" applyBorder="1">
      <alignment vertical="center"/>
    </xf>
    <xf numFmtId="0" fontId="28" fillId="0" borderId="90" xfId="0" applyFont="1" applyBorder="1">
      <alignment vertical="center"/>
    </xf>
    <xf numFmtId="0" fontId="40" fillId="0" borderId="91" xfId="0" applyFont="1" applyBorder="1">
      <alignment vertical="center"/>
    </xf>
    <xf numFmtId="0" fontId="28" fillId="0" borderId="92" xfId="0" applyFont="1" applyBorder="1">
      <alignment vertical="center"/>
    </xf>
    <xf numFmtId="0" fontId="40" fillId="0" borderId="17" xfId="0" applyFont="1" applyBorder="1">
      <alignment vertical="center"/>
    </xf>
    <xf numFmtId="0" fontId="28" fillId="0" borderId="93" xfId="0" applyFont="1" applyBorder="1">
      <alignment vertical="center"/>
    </xf>
    <xf numFmtId="0" fontId="28" fillId="0" borderId="94" xfId="0" applyFont="1" applyBorder="1">
      <alignment vertical="center"/>
    </xf>
    <xf numFmtId="0" fontId="40" fillId="0" borderId="0" xfId="0" applyFont="1" applyBorder="1">
      <alignment vertical="center"/>
    </xf>
    <xf numFmtId="0" fontId="28" fillId="0" borderId="95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96" xfId="0" applyFont="1" applyBorder="1">
      <alignment vertical="center"/>
    </xf>
    <xf numFmtId="0" fontId="28" fillId="0" borderId="86" xfId="0" applyFont="1" applyBorder="1">
      <alignment vertical="center"/>
    </xf>
    <xf numFmtId="0" fontId="28" fillId="0" borderId="97" xfId="0" applyFont="1" applyBorder="1">
      <alignment vertical="center"/>
    </xf>
    <xf numFmtId="0" fontId="28" fillId="0" borderId="91" xfId="0" applyFont="1" applyBorder="1">
      <alignment vertical="center"/>
    </xf>
    <xf numFmtId="49" fontId="38" fillId="0" borderId="45" xfId="0" applyNumberFormat="1" applyFont="1" applyBorder="1" applyAlignment="1" applyProtection="1">
      <alignment horizontal="center" vertical="center"/>
      <protection locked="0"/>
    </xf>
    <xf numFmtId="0" fontId="28" fillId="0" borderId="59" xfId="0" applyFont="1" applyBorder="1" applyAlignment="1" applyProtection="1">
      <alignment horizontal="center" vertical="center" shrinkToFit="1"/>
      <protection locked="0"/>
    </xf>
    <xf numFmtId="0" fontId="61" fillId="0" borderId="0" xfId="0" applyFont="1" applyBorder="1" applyAlignment="1" applyProtection="1">
      <alignment horizontal="center" vertical="center" shrinkToFit="1"/>
      <protection hidden="1"/>
    </xf>
    <xf numFmtId="0" fontId="61" fillId="0" borderId="23" xfId="0" applyFont="1" applyBorder="1" applyAlignment="1" applyProtection="1">
      <alignment horizontal="center" vertical="center" shrinkToFit="1"/>
      <protection hidden="1"/>
    </xf>
    <xf numFmtId="0" fontId="28" fillId="0" borderId="45" xfId="0" applyFont="1" applyBorder="1" applyAlignment="1" applyProtection="1">
      <alignment horizontal="center" vertical="center" shrinkToFit="1"/>
      <protection locked="0"/>
    </xf>
    <xf numFmtId="0" fontId="61" fillId="0" borderId="45" xfId="0" applyFont="1" applyBorder="1" applyAlignment="1" applyProtection="1">
      <alignment horizontal="center" vertical="center" shrinkToFit="1"/>
      <protection hidden="1"/>
    </xf>
    <xf numFmtId="0" fontId="61" fillId="0" borderId="11" xfId="0" applyFont="1" applyBorder="1" applyAlignment="1" applyProtection="1">
      <alignment horizontal="center" vertical="center" shrinkToFit="1"/>
      <protection hidden="1"/>
    </xf>
    <xf numFmtId="0" fontId="61" fillId="0" borderId="72" xfId="0" applyFont="1" applyBorder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40" fillId="0" borderId="87" xfId="0" applyFont="1" applyBorder="1">
      <alignment vertical="center"/>
    </xf>
    <xf numFmtId="0" fontId="67" fillId="0" borderId="0" xfId="2" applyFont="1" applyFill="1">
      <alignment vertical="center"/>
    </xf>
    <xf numFmtId="0" fontId="68" fillId="0" borderId="0" xfId="2" applyFont="1" applyFill="1">
      <alignment vertical="center"/>
    </xf>
    <xf numFmtId="0" fontId="67" fillId="0" borderId="0" xfId="2" applyFont="1" applyFill="1" applyAlignment="1">
      <alignment vertical="center" shrinkToFit="1"/>
    </xf>
    <xf numFmtId="0" fontId="67" fillId="0" borderId="28" xfId="2" applyFont="1" applyFill="1" applyBorder="1" applyAlignment="1">
      <alignment horizontal="center" vertical="center"/>
    </xf>
    <xf numFmtId="0" fontId="67" fillId="0" borderId="39" xfId="2" applyFont="1" applyFill="1" applyBorder="1" applyAlignment="1">
      <alignment vertical="center" wrapText="1"/>
    </xf>
    <xf numFmtId="0" fontId="67" fillId="0" borderId="15" xfId="2" applyFont="1" applyFill="1" applyBorder="1" applyAlignment="1">
      <alignment horizontal="left" vertical="center" wrapText="1"/>
    </xf>
    <xf numFmtId="0" fontId="67" fillId="0" borderId="39" xfId="2" applyFont="1" applyFill="1" applyBorder="1">
      <alignment vertical="center"/>
    </xf>
    <xf numFmtId="0" fontId="67" fillId="0" borderId="15" xfId="2" applyFont="1" applyFill="1" applyBorder="1">
      <alignment vertical="center"/>
    </xf>
    <xf numFmtId="0" fontId="67" fillId="0" borderId="15" xfId="2" applyFont="1" applyFill="1" applyBorder="1" applyAlignment="1">
      <alignment vertical="center" wrapText="1"/>
    </xf>
    <xf numFmtId="0" fontId="28" fillId="0" borderId="101" xfId="0" applyFont="1" applyBorder="1">
      <alignment vertical="center"/>
    </xf>
    <xf numFmtId="0" fontId="67" fillId="0" borderId="38" xfId="2" applyFont="1" applyFill="1" applyBorder="1" applyAlignment="1">
      <alignment horizontal="center" vertical="center"/>
    </xf>
    <xf numFmtId="0" fontId="67" fillId="0" borderId="44" xfId="2" applyFont="1" applyFill="1" applyBorder="1" applyAlignment="1">
      <alignment horizontal="center" vertical="center"/>
    </xf>
    <xf numFmtId="0" fontId="67" fillId="0" borderId="100" xfId="2" applyFont="1" applyFill="1" applyBorder="1" applyAlignment="1">
      <alignment horizontal="center" vertical="center"/>
    </xf>
    <xf numFmtId="0" fontId="67" fillId="0" borderId="97" xfId="2" applyFont="1" applyFill="1" applyBorder="1" applyAlignment="1">
      <alignment horizontal="center" vertical="center"/>
    </xf>
    <xf numFmtId="0" fontId="67" fillId="0" borderId="39" xfId="2" applyFont="1" applyFill="1" applyBorder="1" applyAlignment="1">
      <alignment horizontal="center" vertical="center"/>
    </xf>
    <xf numFmtId="0" fontId="67" fillId="0" borderId="15" xfId="2" applyFont="1" applyFill="1" applyBorder="1" applyAlignment="1">
      <alignment horizontal="center" vertical="center"/>
    </xf>
    <xf numFmtId="0" fontId="67" fillId="0" borderId="49" xfId="2" applyFont="1" applyFill="1" applyBorder="1" applyAlignment="1">
      <alignment horizontal="center" vertical="center"/>
    </xf>
    <xf numFmtId="0" fontId="67" fillId="0" borderId="38" xfId="2" applyFont="1" applyFill="1" applyBorder="1" applyAlignment="1">
      <alignment horizontal="center" vertical="center" shrinkToFit="1"/>
    </xf>
    <xf numFmtId="0" fontId="67" fillId="0" borderId="49" xfId="2" applyFont="1" applyFill="1" applyBorder="1" applyAlignment="1">
      <alignment horizontal="center" vertical="center" shrinkToFit="1"/>
    </xf>
    <xf numFmtId="0" fontId="67" fillId="0" borderId="44" xfId="2" applyFont="1" applyFill="1" applyBorder="1" applyAlignment="1">
      <alignment horizontal="center" vertical="center" shrinkToFit="1"/>
    </xf>
    <xf numFmtId="0" fontId="67" fillId="0" borderId="39" xfId="2" applyFont="1" applyFill="1" applyBorder="1">
      <alignment vertical="center"/>
    </xf>
    <xf numFmtId="0" fontId="67" fillId="0" borderId="15" xfId="2" applyFont="1" applyFill="1" applyBorder="1">
      <alignment vertical="center"/>
    </xf>
    <xf numFmtId="0" fontId="67" fillId="0" borderId="30" xfId="2" applyFont="1" applyFill="1" applyBorder="1" applyAlignment="1">
      <alignment horizontal="center" vertical="center"/>
    </xf>
    <xf numFmtId="0" fontId="67" fillId="0" borderId="23" xfId="2" applyFont="1" applyFill="1" applyBorder="1" applyAlignment="1">
      <alignment horizontal="center" vertical="center"/>
    </xf>
    <xf numFmtId="0" fontId="67" fillId="0" borderId="16" xfId="2" applyFont="1" applyFill="1" applyBorder="1" applyAlignment="1">
      <alignment horizontal="center" vertical="center"/>
    </xf>
    <xf numFmtId="0" fontId="67" fillId="0" borderId="30" xfId="2" applyFont="1" applyFill="1" applyBorder="1" applyAlignment="1">
      <alignment horizontal="center" vertical="center" shrinkToFit="1"/>
    </xf>
    <xf numFmtId="0" fontId="67" fillId="0" borderId="23" xfId="2" applyFont="1" applyFill="1" applyBorder="1" applyAlignment="1">
      <alignment horizontal="center" vertical="center" shrinkToFit="1"/>
    </xf>
    <xf numFmtId="0" fontId="67" fillId="0" borderId="16" xfId="2" applyFont="1" applyFill="1" applyBorder="1" applyAlignment="1">
      <alignment horizontal="center" vertical="center" shrinkToFit="1"/>
    </xf>
    <xf numFmtId="0" fontId="67" fillId="0" borderId="48" xfId="2" applyFont="1" applyFill="1" applyBorder="1" applyAlignment="1">
      <alignment horizontal="center" vertical="center"/>
    </xf>
    <xf numFmtId="0" fontId="67" fillId="0" borderId="47" xfId="2" applyFont="1" applyFill="1" applyBorder="1" applyAlignment="1">
      <alignment horizontal="center" vertical="center"/>
    </xf>
    <xf numFmtId="0" fontId="67" fillId="0" borderId="46" xfId="2" applyFont="1" applyFill="1" applyBorder="1" applyAlignment="1">
      <alignment horizontal="center" vertical="center"/>
    </xf>
    <xf numFmtId="0" fontId="67" fillId="0" borderId="48" xfId="2" applyFont="1" applyFill="1" applyBorder="1" applyAlignment="1">
      <alignment horizontal="center" vertical="center" shrinkToFit="1"/>
    </xf>
    <xf numFmtId="0" fontId="67" fillId="0" borderId="47" xfId="2" applyFont="1" applyFill="1" applyBorder="1" applyAlignment="1">
      <alignment horizontal="center" vertical="center" shrinkToFit="1"/>
    </xf>
    <xf numFmtId="0" fontId="67" fillId="0" borderId="46" xfId="2" applyFont="1" applyFill="1" applyBorder="1" applyAlignment="1">
      <alignment horizontal="center" vertical="center" shrinkToFit="1"/>
    </xf>
    <xf numFmtId="0" fontId="67" fillId="0" borderId="36" xfId="2" applyFont="1" applyFill="1" applyBorder="1" applyAlignment="1">
      <alignment horizontal="center" vertical="center"/>
    </xf>
    <xf numFmtId="0" fontId="67" fillId="0" borderId="35" xfId="2" applyFont="1" applyFill="1" applyBorder="1" applyAlignment="1">
      <alignment horizontal="center" vertical="center"/>
    </xf>
    <xf numFmtId="0" fontId="67" fillId="0" borderId="34" xfId="2" applyFont="1" applyFill="1" applyBorder="1" applyAlignment="1">
      <alignment horizontal="center" vertical="center"/>
    </xf>
    <xf numFmtId="0" fontId="67" fillId="0" borderId="36" xfId="2" applyFont="1" applyFill="1" applyBorder="1" applyAlignment="1">
      <alignment horizontal="center" vertical="center" shrinkToFit="1"/>
    </xf>
    <xf numFmtId="0" fontId="67" fillId="0" borderId="35" xfId="2" applyFont="1" applyFill="1" applyBorder="1" applyAlignment="1">
      <alignment horizontal="center" vertical="center" shrinkToFit="1"/>
    </xf>
    <xf numFmtId="0" fontId="67" fillId="0" borderId="34" xfId="2" applyFont="1" applyFill="1" applyBorder="1" applyAlignment="1">
      <alignment horizontal="center" vertical="center" shrinkToFit="1"/>
    </xf>
    <xf numFmtId="0" fontId="67" fillId="0" borderId="18" xfId="2" applyFont="1" applyFill="1" applyBorder="1" applyAlignment="1">
      <alignment horizontal="center" vertical="center"/>
    </xf>
    <xf numFmtId="0" fontId="67" fillId="0" borderId="98" xfId="2" applyFont="1" applyFill="1" applyBorder="1" applyAlignment="1">
      <alignment horizontal="center" vertical="center"/>
    </xf>
    <xf numFmtId="0" fontId="67" fillId="0" borderId="99" xfId="2" applyFont="1" applyFill="1" applyBorder="1" applyAlignment="1">
      <alignment horizontal="center" vertical="center"/>
    </xf>
    <xf numFmtId="0" fontId="67" fillId="0" borderId="45" xfId="2" applyFont="1" applyFill="1" applyBorder="1" applyAlignment="1">
      <alignment horizontal="center" vertical="center"/>
    </xf>
    <xf numFmtId="0" fontId="67" fillId="0" borderId="98" xfId="2" applyFont="1" applyFill="1" applyBorder="1" applyAlignment="1">
      <alignment horizontal="center" vertical="center" shrinkToFit="1"/>
    </xf>
    <xf numFmtId="0" fontId="67" fillId="0" borderId="45" xfId="2" applyFont="1" applyFill="1" applyBorder="1" applyAlignment="1">
      <alignment horizontal="center" vertical="center" shrinkToFit="1"/>
    </xf>
    <xf numFmtId="0" fontId="67" fillId="0" borderId="99" xfId="2" applyFont="1" applyFill="1" applyBorder="1" applyAlignment="1">
      <alignment horizontal="center" vertical="center" shrinkToFit="1"/>
    </xf>
    <xf numFmtId="0" fontId="65" fillId="0" borderId="0" xfId="2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5" fillId="0" borderId="40" xfId="0" applyNumberFormat="1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28" fillId="0" borderId="38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44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38" fillId="0" borderId="40" xfId="0" applyFont="1" applyBorder="1" applyAlignment="1" applyProtection="1">
      <alignment horizontal="center" vertical="center" shrinkToFit="1"/>
      <protection hidden="1"/>
    </xf>
    <xf numFmtId="0" fontId="38" fillId="0" borderId="6" xfId="0" applyFont="1" applyBorder="1" applyAlignment="1" applyProtection="1">
      <alignment horizontal="center" vertical="center" shrinkToFit="1"/>
      <protection hidden="1"/>
    </xf>
    <xf numFmtId="0" fontId="38" fillId="0" borderId="39" xfId="0" applyFont="1" applyBorder="1" applyAlignment="1" applyProtection="1">
      <alignment horizontal="center" vertical="center" shrinkToFit="1"/>
      <protection hidden="1"/>
    </xf>
    <xf numFmtId="0" fontId="38" fillId="0" borderId="5" xfId="0" applyFont="1" applyBorder="1" applyAlignment="1" applyProtection="1">
      <alignment horizontal="center" vertical="center" shrinkToFit="1"/>
      <protection hidden="1"/>
    </xf>
    <xf numFmtId="0" fontId="28" fillId="7" borderId="39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shrinkToFit="1"/>
    </xf>
    <xf numFmtId="0" fontId="38" fillId="0" borderId="49" xfId="0" applyFont="1" applyBorder="1" applyAlignment="1">
      <alignment horizontal="center" vertical="center" shrinkToFit="1"/>
    </xf>
    <xf numFmtId="0" fontId="38" fillId="0" borderId="44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0" fontId="38" fillId="0" borderId="34" xfId="0" applyFont="1" applyBorder="1" applyAlignment="1">
      <alignment horizontal="center" vertical="center" shrinkToFit="1"/>
    </xf>
    <xf numFmtId="49" fontId="38" fillId="0" borderId="23" xfId="0" applyNumberFormat="1" applyFont="1" applyBorder="1" applyAlignment="1">
      <alignment horizontal="left"/>
    </xf>
    <xf numFmtId="49" fontId="35" fillId="0" borderId="64" xfId="0" applyNumberFormat="1" applyFont="1" applyBorder="1" applyAlignment="1">
      <alignment horizontal="center" vertical="center"/>
    </xf>
    <xf numFmtId="49" fontId="35" fillId="0" borderId="31" xfId="0" applyNumberFormat="1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53" xfId="0" applyFont="1" applyBorder="1" applyAlignment="1" applyProtection="1">
      <alignment horizontal="center" vertical="center" shrinkToFit="1"/>
      <protection locked="0"/>
    </xf>
    <xf numFmtId="0" fontId="28" fillId="0" borderId="56" xfId="0" applyFont="1" applyBorder="1" applyAlignment="1" applyProtection="1">
      <alignment horizontal="center" vertical="center" shrinkToFit="1"/>
      <protection locked="0"/>
    </xf>
    <xf numFmtId="0" fontId="28" fillId="0" borderId="17" xfId="0" applyFont="1" applyBorder="1" applyAlignment="1" applyProtection="1">
      <alignment horizontal="center" vertical="center" shrinkToFit="1"/>
      <protection locked="0"/>
    </xf>
    <xf numFmtId="0" fontId="28" fillId="0" borderId="58" xfId="0" applyFont="1" applyBorder="1" applyAlignment="1" applyProtection="1">
      <alignment horizontal="center" vertical="center" shrinkToFit="1"/>
      <protection locked="0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28" fillId="0" borderId="30" xfId="0" applyFont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38" fillId="0" borderId="57" xfId="0" applyFont="1" applyBorder="1" applyAlignment="1" applyProtection="1">
      <alignment horizontal="center" vertical="center" shrinkToFit="1"/>
      <protection hidden="1"/>
    </xf>
    <xf numFmtId="0" fontId="38" fillId="0" borderId="52" xfId="0" applyFont="1" applyBorder="1" applyAlignment="1" applyProtection="1">
      <alignment horizontal="center" vertical="center" shrinkToFit="1"/>
      <protection hidden="1"/>
    </xf>
    <xf numFmtId="0" fontId="38" fillId="0" borderId="55" xfId="0" applyFont="1" applyBorder="1" applyAlignment="1" applyProtection="1">
      <alignment horizontal="center" vertical="center" shrinkToFit="1"/>
      <protection hidden="1"/>
    </xf>
    <xf numFmtId="0" fontId="38" fillId="0" borderId="28" xfId="0" applyFont="1" applyBorder="1" applyAlignment="1" applyProtection="1">
      <alignment horizontal="center" vertical="center" shrinkToFit="1"/>
      <protection hidden="1"/>
    </xf>
    <xf numFmtId="9" fontId="38" fillId="0" borderId="38" xfId="1" applyFont="1" applyFill="1" applyBorder="1" applyAlignment="1" applyProtection="1">
      <alignment horizontal="center" vertical="center" shrinkToFit="1"/>
      <protection hidden="1"/>
    </xf>
    <xf numFmtId="9" fontId="38" fillId="0" borderId="37" xfId="1" applyFont="1" applyFill="1" applyBorder="1" applyAlignment="1" applyProtection="1">
      <alignment horizontal="center" vertical="center" shrinkToFit="1"/>
      <protection hidden="1"/>
    </xf>
    <xf numFmtId="9" fontId="38" fillId="0" borderId="30" xfId="1" applyFont="1" applyFill="1" applyBorder="1" applyAlignment="1" applyProtection="1">
      <alignment horizontal="center" vertical="center" shrinkToFit="1"/>
      <protection hidden="1"/>
    </xf>
    <xf numFmtId="9" fontId="38" fillId="0" borderId="29" xfId="1" applyFont="1" applyFill="1" applyBorder="1" applyAlignment="1" applyProtection="1">
      <alignment horizontal="center" vertical="center" shrinkToFit="1"/>
      <protection hidden="1"/>
    </xf>
    <xf numFmtId="0" fontId="28" fillId="0" borderId="57" xfId="0" applyFont="1" applyBorder="1" applyAlignment="1" applyProtection="1">
      <alignment horizontal="center" vertical="center"/>
      <protection hidden="1"/>
    </xf>
    <xf numFmtId="0" fontId="28" fillId="0" borderId="52" xfId="0" applyFont="1" applyBorder="1" applyAlignment="1" applyProtection="1">
      <alignment horizontal="center" vertical="center"/>
      <protection hidden="1"/>
    </xf>
    <xf numFmtId="0" fontId="28" fillId="0" borderId="55" xfId="0" applyFont="1" applyBorder="1" applyAlignment="1" applyProtection="1">
      <alignment horizontal="center" vertical="center"/>
      <protection hidden="1"/>
    </xf>
    <xf numFmtId="0" fontId="28" fillId="0" borderId="28" xfId="0" applyFont="1" applyBorder="1" applyAlignment="1" applyProtection="1">
      <alignment horizontal="center" vertical="center"/>
      <protection hidden="1"/>
    </xf>
    <xf numFmtId="0" fontId="28" fillId="0" borderId="54" xfId="0" applyFont="1" applyBorder="1" applyAlignment="1" applyProtection="1">
      <alignment horizontal="center" vertical="center"/>
      <protection hidden="1"/>
    </xf>
    <xf numFmtId="0" fontId="28" fillId="0" borderId="27" xfId="0" applyFont="1" applyBorder="1" applyAlignment="1" applyProtection="1">
      <alignment horizontal="center" vertical="center"/>
      <protection hidden="1"/>
    </xf>
    <xf numFmtId="0" fontId="38" fillId="0" borderId="36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5" fillId="7" borderId="69" xfId="0" applyFont="1" applyFill="1" applyBorder="1" applyAlignment="1">
      <alignment horizontal="center" vertical="center"/>
    </xf>
    <xf numFmtId="0" fontId="35" fillId="7" borderId="71" xfId="0" applyFont="1" applyFill="1" applyBorder="1" applyAlignment="1">
      <alignment horizontal="center" vertical="center"/>
    </xf>
    <xf numFmtId="0" fontId="35" fillId="7" borderId="67" xfId="0" applyFont="1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 shrinkToFit="1"/>
      <protection locked="0"/>
    </xf>
    <xf numFmtId="0" fontId="28" fillId="0" borderId="42" xfId="0" applyFont="1" applyBorder="1" applyAlignment="1" applyProtection="1">
      <alignment horizontal="center" vertical="center" shrinkToFit="1"/>
      <protection locked="0"/>
    </xf>
    <xf numFmtId="0" fontId="28" fillId="0" borderId="41" xfId="0" applyFont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49" fontId="35" fillId="7" borderId="69" xfId="0" applyNumberFormat="1" applyFont="1" applyFill="1" applyBorder="1" applyAlignment="1">
      <alignment horizontal="center" vertical="center"/>
    </xf>
    <xf numFmtId="49" fontId="35" fillId="7" borderId="71" xfId="0" applyNumberFormat="1" applyFont="1" applyFill="1" applyBorder="1" applyAlignment="1">
      <alignment horizontal="center" vertical="center"/>
    </xf>
    <xf numFmtId="49" fontId="35" fillId="7" borderId="67" xfId="0" applyNumberFormat="1" applyFont="1" applyFill="1" applyBorder="1" applyAlignment="1">
      <alignment horizontal="center" vertical="center"/>
    </xf>
    <xf numFmtId="49" fontId="35" fillId="7" borderId="56" xfId="0" applyNumberFormat="1" applyFont="1" applyFill="1" applyBorder="1" applyAlignment="1">
      <alignment horizontal="center" vertical="center"/>
    </xf>
    <xf numFmtId="49" fontId="35" fillId="7" borderId="63" xfId="0" applyNumberFormat="1" applyFont="1" applyFill="1" applyBorder="1" applyAlignment="1">
      <alignment horizontal="center" vertical="center"/>
    </xf>
    <xf numFmtId="49" fontId="35" fillId="7" borderId="58" xfId="0" applyNumberFormat="1" applyFont="1" applyFill="1" applyBorder="1" applyAlignment="1">
      <alignment horizontal="center" vertical="center"/>
    </xf>
    <xf numFmtId="0" fontId="35" fillId="7" borderId="68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176" fontId="38" fillId="0" borderId="38" xfId="0" applyNumberFormat="1" applyFont="1" applyBorder="1" applyAlignment="1" applyProtection="1">
      <alignment horizontal="center" vertical="center" shrinkToFit="1"/>
      <protection hidden="1"/>
    </xf>
    <xf numFmtId="176" fontId="38" fillId="0" borderId="37" xfId="0" applyNumberFormat="1" applyFont="1" applyBorder="1" applyAlignment="1" applyProtection="1">
      <alignment horizontal="center" vertical="center" shrinkToFit="1"/>
      <protection hidden="1"/>
    </xf>
    <xf numFmtId="176" fontId="38" fillId="0" borderId="4" xfId="0" applyNumberFormat="1" applyFont="1" applyBorder="1" applyAlignment="1" applyProtection="1">
      <alignment horizontal="center" vertical="center" shrinkToFit="1"/>
      <protection hidden="1"/>
    </xf>
    <xf numFmtId="176" fontId="38" fillId="0" borderId="3" xfId="0" applyNumberFormat="1" applyFont="1" applyBorder="1" applyAlignment="1" applyProtection="1">
      <alignment horizontal="center" vertical="center" shrinkToFit="1"/>
      <protection hidden="1"/>
    </xf>
    <xf numFmtId="0" fontId="28" fillId="0" borderId="75" xfId="0" applyFont="1" applyBorder="1" applyAlignment="1" applyProtection="1">
      <alignment horizontal="center" vertical="center"/>
      <protection hidden="1"/>
    </xf>
    <xf numFmtId="0" fontId="28" fillId="0" borderId="76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32" xfId="0" applyFont="1" applyBorder="1" applyAlignment="1" applyProtection="1">
      <alignment horizontal="center" vertical="center" shrinkToFit="1"/>
      <protection locked="0"/>
    </xf>
    <xf numFmtId="0" fontId="28" fillId="0" borderId="50" xfId="0" applyFont="1" applyBorder="1" applyAlignment="1" applyProtection="1">
      <alignment horizontal="center" vertical="center" shrinkToFit="1"/>
      <protection locked="0"/>
    </xf>
    <xf numFmtId="0" fontId="38" fillId="0" borderId="31" xfId="0" applyFont="1" applyBorder="1" applyAlignment="1" applyProtection="1">
      <alignment horizontal="center" vertical="center" shrinkToFit="1"/>
      <protection hidden="1"/>
    </xf>
    <xf numFmtId="0" fontId="38" fillId="0" borderId="15" xfId="0" applyFont="1" applyBorder="1" applyAlignment="1" applyProtection="1">
      <alignment horizontal="center" vertical="center" shrinkToFit="1"/>
      <protection hidden="1"/>
    </xf>
    <xf numFmtId="9" fontId="38" fillId="0" borderId="38" xfId="0" applyNumberFormat="1" applyFont="1" applyBorder="1" applyAlignment="1" applyProtection="1">
      <alignment horizontal="center" vertical="center" shrinkToFit="1"/>
      <protection hidden="1"/>
    </xf>
    <xf numFmtId="9" fontId="38" fillId="0" borderId="37" xfId="0" applyNumberFormat="1" applyFont="1" applyBorder="1" applyAlignment="1" applyProtection="1">
      <alignment horizontal="center" vertical="center" shrinkToFit="1"/>
      <protection hidden="1"/>
    </xf>
    <xf numFmtId="9" fontId="38" fillId="0" borderId="30" xfId="0" applyNumberFormat="1" applyFont="1" applyBorder="1" applyAlignment="1" applyProtection="1">
      <alignment horizontal="center" vertical="center" shrinkToFit="1"/>
      <protection hidden="1"/>
    </xf>
    <xf numFmtId="9" fontId="38" fillId="0" borderId="29" xfId="0" applyNumberFormat="1" applyFont="1" applyBorder="1" applyAlignment="1" applyProtection="1">
      <alignment horizontal="center" vertical="center" shrinkToFit="1"/>
      <protection hidden="1"/>
    </xf>
    <xf numFmtId="0" fontId="35" fillId="0" borderId="62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35" fillId="0" borderId="60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28" fillId="0" borderId="81" xfId="0" applyFont="1" applyBorder="1" applyAlignment="1" applyProtection="1">
      <alignment horizontal="center" vertical="center" shrinkToFit="1"/>
      <protection locked="0"/>
    </xf>
    <xf numFmtId="0" fontId="28" fillId="6" borderId="39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9" fontId="38" fillId="0" borderId="4" xfId="0" applyNumberFormat="1" applyFont="1" applyBorder="1" applyAlignment="1" applyProtection="1">
      <alignment horizontal="center" vertical="center" shrinkToFit="1"/>
      <protection hidden="1"/>
    </xf>
    <xf numFmtId="9" fontId="38" fillId="0" borderId="3" xfId="0" applyNumberFormat="1" applyFont="1" applyBorder="1" applyAlignment="1" applyProtection="1">
      <alignment horizontal="center" vertical="center" shrinkToFit="1"/>
      <protection hidden="1"/>
    </xf>
    <xf numFmtId="49" fontId="35" fillId="6" borderId="69" xfId="0" applyNumberFormat="1" applyFont="1" applyFill="1" applyBorder="1" applyAlignment="1">
      <alignment horizontal="center" vertical="center"/>
    </xf>
    <xf numFmtId="49" fontId="35" fillId="6" borderId="71" xfId="0" applyNumberFormat="1" applyFont="1" applyFill="1" applyBorder="1" applyAlignment="1">
      <alignment horizontal="center" vertical="center"/>
    </xf>
    <xf numFmtId="49" fontId="35" fillId="6" borderId="67" xfId="0" applyNumberFormat="1" applyFont="1" applyFill="1" applyBorder="1" applyAlignment="1">
      <alignment horizontal="center" vertical="center"/>
    </xf>
    <xf numFmtId="0" fontId="35" fillId="6" borderId="69" xfId="0" applyFont="1" applyFill="1" applyBorder="1" applyAlignment="1">
      <alignment horizontal="center" vertical="center"/>
    </xf>
    <xf numFmtId="0" fontId="35" fillId="6" borderId="68" xfId="0" applyFont="1" applyFill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shrinkToFit="1"/>
    </xf>
    <xf numFmtId="0" fontId="38" fillId="0" borderId="61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176" fontId="38" fillId="0" borderId="30" xfId="0" applyNumberFormat="1" applyFont="1" applyBorder="1" applyAlignment="1" applyProtection="1">
      <alignment horizontal="center" vertical="center" shrinkToFit="1"/>
      <protection hidden="1"/>
    </xf>
    <xf numFmtId="176" fontId="38" fillId="0" borderId="29" xfId="0" applyNumberFormat="1" applyFont="1" applyBorder="1" applyAlignment="1" applyProtection="1">
      <alignment horizontal="center" vertical="center" shrinkToFit="1"/>
      <protection hidden="1"/>
    </xf>
    <xf numFmtId="0" fontId="35" fillId="6" borderId="71" xfId="0" applyFont="1" applyFill="1" applyBorder="1" applyAlignment="1">
      <alignment horizontal="center" vertical="center"/>
    </xf>
    <xf numFmtId="0" fontId="35" fillId="6" borderId="67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176" fontId="11" fillId="0" borderId="38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37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4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52" xfId="0" applyFont="1" applyBorder="1" applyAlignment="1" applyProtection="1">
      <alignment horizontal="center" vertical="center"/>
      <protection hidden="1"/>
    </xf>
    <xf numFmtId="0" fontId="0" fillId="0" borderId="75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0" fillId="0" borderId="76" xfId="0" applyFont="1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0" fillId="0" borderId="40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176" fontId="11" fillId="0" borderId="30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29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77" xfId="0" applyFont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hidden="1"/>
    </xf>
    <xf numFmtId="0" fontId="0" fillId="0" borderId="55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0" fillId="0" borderId="56" xfId="0" applyFont="1" applyBorder="1" applyAlignment="1" applyProtection="1">
      <alignment horizontal="center" vertical="center"/>
      <protection locked="0"/>
    </xf>
    <xf numFmtId="0" fontId="0" fillId="0" borderId="58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hidden="1"/>
    </xf>
    <xf numFmtId="0" fontId="20" fillId="0" borderId="52" xfId="0" applyFont="1" applyBorder="1" applyAlignment="1" applyProtection="1">
      <alignment horizontal="center" vertical="center"/>
      <protection hidden="1"/>
    </xf>
    <xf numFmtId="0" fontId="20" fillId="0" borderId="55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0" fillId="0" borderId="64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0" fillId="3" borderId="71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hidden="1"/>
    </xf>
    <xf numFmtId="176" fontId="11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56" fillId="0" borderId="38" xfId="0" applyNumberFormat="1" applyFont="1" applyBorder="1" applyAlignment="1" applyProtection="1">
      <alignment horizontal="center" vertical="center"/>
      <protection hidden="1"/>
    </xf>
    <xf numFmtId="176" fontId="56" fillId="0" borderId="37" xfId="0" applyNumberFormat="1" applyFont="1" applyBorder="1" applyAlignment="1" applyProtection="1">
      <alignment horizontal="center" vertical="center"/>
      <protection hidden="1"/>
    </xf>
    <xf numFmtId="176" fontId="56" fillId="0" borderId="4" xfId="0" applyNumberFormat="1" applyFont="1" applyBorder="1" applyAlignment="1" applyProtection="1">
      <alignment horizontal="center" vertical="center"/>
      <protection hidden="1"/>
    </xf>
    <xf numFmtId="176" fontId="56" fillId="0" borderId="3" xfId="0" applyNumberFormat="1" applyFont="1" applyBorder="1" applyAlignment="1" applyProtection="1">
      <alignment horizontal="center" vertical="center"/>
      <protection hidden="1"/>
    </xf>
    <xf numFmtId="0" fontId="55" fillId="0" borderId="52" xfId="0" applyFont="1" applyBorder="1" applyAlignment="1" applyProtection="1">
      <alignment horizontal="center" vertical="center"/>
      <protection hidden="1"/>
    </xf>
    <xf numFmtId="0" fontId="55" fillId="0" borderId="75" xfId="0" applyFont="1" applyBorder="1" applyAlignment="1" applyProtection="1">
      <alignment horizontal="center" vertical="center"/>
      <protection hidden="1"/>
    </xf>
    <xf numFmtId="0" fontId="55" fillId="0" borderId="28" xfId="0" applyFont="1" applyBorder="1" applyAlignment="1" applyProtection="1">
      <alignment horizontal="center" vertical="center"/>
      <protection hidden="1"/>
    </xf>
    <xf numFmtId="0" fontId="55" fillId="0" borderId="76" xfId="0" applyFont="1" applyBorder="1" applyAlignment="1" applyProtection="1">
      <alignment horizontal="center" vertical="center"/>
      <protection hidden="1"/>
    </xf>
    <xf numFmtId="0" fontId="55" fillId="0" borderId="27" xfId="0" applyFont="1" applyBorder="1" applyAlignment="1" applyProtection="1">
      <alignment horizontal="center" vertical="center"/>
      <protection hidden="1"/>
    </xf>
    <xf numFmtId="0" fontId="55" fillId="0" borderId="2" xfId="0" applyFont="1" applyBorder="1" applyAlignment="1" applyProtection="1">
      <alignment horizontal="center" vertical="center"/>
      <protection hidden="1"/>
    </xf>
    <xf numFmtId="0" fontId="3" fillId="0" borderId="73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55" fillId="0" borderId="44" xfId="0" applyFont="1" applyBorder="1" applyAlignment="1" applyProtection="1">
      <alignment horizontal="center" vertical="center"/>
      <protection locked="0"/>
    </xf>
    <xf numFmtId="0" fontId="55" fillId="0" borderId="10" xfId="0" applyFont="1" applyBorder="1" applyAlignment="1" applyProtection="1">
      <alignment horizontal="center" vertical="center"/>
      <protection locked="0"/>
    </xf>
    <xf numFmtId="0" fontId="55" fillId="0" borderId="38" xfId="0" applyFont="1" applyBorder="1" applyAlignment="1" applyProtection="1">
      <alignment horizontal="center" vertical="center"/>
      <protection locked="0"/>
    </xf>
    <xf numFmtId="0" fontId="55" fillId="0" borderId="4" xfId="0" applyFont="1" applyBorder="1" applyAlignment="1" applyProtection="1">
      <alignment horizontal="center" vertical="center"/>
      <protection locked="0"/>
    </xf>
    <xf numFmtId="0" fontId="55" fillId="0" borderId="43" xfId="0" applyFont="1" applyBorder="1" applyAlignment="1" applyProtection="1">
      <alignment horizontal="center" vertical="center"/>
      <protection locked="0"/>
    </xf>
    <xf numFmtId="0" fontId="55" fillId="0" borderId="42" xfId="0" applyFont="1" applyBorder="1" applyAlignment="1" applyProtection="1">
      <alignment horizontal="center" vertical="center"/>
      <protection locked="0"/>
    </xf>
    <xf numFmtId="0" fontId="55" fillId="0" borderId="41" xfId="0" applyFont="1" applyBorder="1" applyAlignment="1" applyProtection="1">
      <alignment horizontal="center" vertical="center"/>
      <protection locked="0"/>
    </xf>
    <xf numFmtId="0" fontId="55" fillId="0" borderId="9" xfId="0" applyFont="1" applyBorder="1" applyAlignment="1" applyProtection="1">
      <alignment horizontal="center" vertical="center"/>
      <protection locked="0"/>
    </xf>
    <xf numFmtId="0" fontId="55" fillId="0" borderId="8" xfId="0" applyFont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/>
      <protection locked="0"/>
    </xf>
    <xf numFmtId="0" fontId="56" fillId="0" borderId="40" xfId="0" applyFont="1" applyBorder="1" applyAlignment="1" applyProtection="1">
      <alignment horizontal="center" vertical="center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39" xfId="0" applyFont="1" applyBorder="1" applyAlignment="1" applyProtection="1">
      <alignment horizontal="center" vertical="center"/>
      <protection hidden="1"/>
    </xf>
    <xf numFmtId="0" fontId="56" fillId="0" borderId="5" xfId="0" applyFont="1" applyBorder="1" applyAlignment="1" applyProtection="1">
      <alignment horizontal="center" vertical="center"/>
      <protection hidden="1"/>
    </xf>
    <xf numFmtId="0" fontId="56" fillId="0" borderId="15" xfId="0" applyFont="1" applyBorder="1" applyAlignment="1" applyProtection="1">
      <alignment horizontal="center" vertical="center"/>
      <protection hidden="1"/>
    </xf>
    <xf numFmtId="9" fontId="56" fillId="0" borderId="38" xfId="0" applyNumberFormat="1" applyFont="1" applyBorder="1" applyAlignment="1" applyProtection="1">
      <alignment horizontal="center" vertical="center"/>
      <protection hidden="1"/>
    </xf>
    <xf numFmtId="9" fontId="56" fillId="0" borderId="37" xfId="0" applyNumberFormat="1" applyFont="1" applyBorder="1" applyAlignment="1" applyProtection="1">
      <alignment horizontal="center" vertical="center"/>
      <protection hidden="1"/>
    </xf>
    <xf numFmtId="9" fontId="56" fillId="0" borderId="30" xfId="0" applyNumberFormat="1" applyFont="1" applyBorder="1" applyAlignment="1" applyProtection="1">
      <alignment horizontal="center" vertical="center"/>
      <protection hidden="1"/>
    </xf>
    <xf numFmtId="9" fontId="56" fillId="0" borderId="29" xfId="0" applyNumberFormat="1" applyFont="1" applyBorder="1" applyAlignment="1" applyProtection="1">
      <alignment horizontal="center" vertical="center"/>
      <protection hidden="1"/>
    </xf>
    <xf numFmtId="0" fontId="55" fillId="0" borderId="30" xfId="0" applyFont="1" applyBorder="1" applyAlignment="1" applyProtection="1">
      <alignment horizontal="center" vertical="center"/>
      <protection locked="0"/>
    </xf>
    <xf numFmtId="0" fontId="55" fillId="0" borderId="16" xfId="0" applyFont="1" applyBorder="1" applyAlignment="1" applyProtection="1">
      <alignment horizontal="center" vertical="center"/>
      <protection locked="0"/>
    </xf>
    <xf numFmtId="0" fontId="55" fillId="0" borderId="51" xfId="0" applyFont="1" applyBorder="1" applyAlignment="1" applyProtection="1">
      <alignment horizontal="center" vertical="center"/>
      <protection locked="0"/>
    </xf>
    <xf numFmtId="0" fontId="55" fillId="0" borderId="33" xfId="0" applyFont="1" applyBorder="1" applyAlignment="1" applyProtection="1">
      <alignment horizontal="center" vertical="center"/>
      <protection locked="0"/>
    </xf>
    <xf numFmtId="0" fontId="55" fillId="0" borderId="32" xfId="0" applyFont="1" applyBorder="1" applyAlignment="1" applyProtection="1">
      <alignment horizontal="center" vertical="center"/>
      <protection locked="0"/>
    </xf>
    <xf numFmtId="0" fontId="55" fillId="0" borderId="50" xfId="0" applyFont="1" applyBorder="1" applyAlignment="1" applyProtection="1">
      <alignment horizontal="center" vertical="center"/>
      <protection locked="0"/>
    </xf>
    <xf numFmtId="0" fontId="56" fillId="0" borderId="31" xfId="0" applyFont="1" applyBorder="1" applyAlignment="1" applyProtection="1">
      <alignment horizontal="center" vertical="center"/>
      <protection hidden="1"/>
    </xf>
    <xf numFmtId="0" fontId="55" fillId="0" borderId="54" xfId="0" applyFont="1" applyBorder="1" applyAlignment="1" applyProtection="1">
      <alignment horizontal="center" vertical="center"/>
      <protection hidden="1"/>
    </xf>
    <xf numFmtId="0" fontId="55" fillId="0" borderId="58" xfId="0" applyFont="1" applyBorder="1" applyAlignment="1" applyProtection="1">
      <alignment horizontal="center" vertical="center"/>
      <protection locked="0"/>
    </xf>
    <xf numFmtId="0" fontId="56" fillId="0" borderId="57" xfId="0" applyFont="1" applyBorder="1" applyAlignment="1" applyProtection="1">
      <alignment horizontal="center" vertical="center"/>
      <protection hidden="1"/>
    </xf>
    <xf numFmtId="0" fontId="56" fillId="0" borderId="52" xfId="0" applyFont="1" applyBorder="1" applyAlignment="1" applyProtection="1">
      <alignment horizontal="center" vertical="center"/>
      <protection hidden="1"/>
    </xf>
    <xf numFmtId="0" fontId="56" fillId="0" borderId="55" xfId="0" applyFont="1" applyBorder="1" applyAlignment="1" applyProtection="1">
      <alignment horizontal="center" vertical="center"/>
      <protection hidden="1"/>
    </xf>
    <xf numFmtId="0" fontId="56" fillId="0" borderId="28" xfId="0" applyFont="1" applyBorder="1" applyAlignment="1" applyProtection="1">
      <alignment horizontal="center" vertical="center"/>
      <protection hidden="1"/>
    </xf>
    <xf numFmtId="9" fontId="56" fillId="0" borderId="38" xfId="1" applyFont="1" applyFill="1" applyBorder="1" applyAlignment="1" applyProtection="1">
      <alignment horizontal="center" vertical="center"/>
      <protection hidden="1"/>
    </xf>
    <xf numFmtId="9" fontId="56" fillId="0" borderId="37" xfId="1" applyFont="1" applyFill="1" applyBorder="1" applyAlignment="1" applyProtection="1">
      <alignment horizontal="center" vertical="center"/>
      <protection hidden="1"/>
    </xf>
    <xf numFmtId="9" fontId="56" fillId="0" borderId="30" xfId="1" applyFont="1" applyFill="1" applyBorder="1" applyAlignment="1" applyProtection="1">
      <alignment horizontal="center" vertical="center"/>
      <protection hidden="1"/>
    </xf>
    <xf numFmtId="9" fontId="56" fillId="0" borderId="29" xfId="1" applyFont="1" applyFill="1" applyBorder="1" applyAlignment="1" applyProtection="1">
      <alignment horizontal="center" vertical="center"/>
      <protection hidden="1"/>
    </xf>
    <xf numFmtId="0" fontId="55" fillId="0" borderId="57" xfId="0" applyFont="1" applyBorder="1" applyAlignment="1" applyProtection="1">
      <alignment horizontal="center" vertical="center"/>
      <protection hidden="1"/>
    </xf>
    <xf numFmtId="0" fontId="55" fillId="0" borderId="55" xfId="0" applyFont="1" applyBorder="1" applyAlignment="1" applyProtection="1">
      <alignment horizontal="center" vertical="center"/>
      <protection hidden="1"/>
    </xf>
    <xf numFmtId="176" fontId="56" fillId="0" borderId="30" xfId="0" applyNumberFormat="1" applyFont="1" applyBorder="1" applyAlignment="1" applyProtection="1">
      <alignment horizontal="center" vertical="center"/>
      <protection hidden="1"/>
    </xf>
    <xf numFmtId="176" fontId="56" fillId="0" borderId="29" xfId="0" applyNumberFormat="1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locked="0"/>
    </xf>
    <xf numFmtId="0" fontId="55" fillId="0" borderId="20" xfId="0" applyFont="1" applyBorder="1" applyAlignment="1" applyProtection="1">
      <alignment horizontal="center" vertical="center"/>
      <protection locked="0"/>
    </xf>
    <xf numFmtId="0" fontId="55" fillId="0" borderId="53" xfId="0" applyFont="1" applyBorder="1" applyAlignment="1" applyProtection="1">
      <alignment horizontal="center" vertical="center"/>
      <protection locked="0"/>
    </xf>
    <xf numFmtId="0" fontId="55" fillId="0" borderId="56" xfId="0" applyFont="1" applyBorder="1" applyAlignment="1" applyProtection="1">
      <alignment horizontal="center" vertical="center"/>
      <protection locked="0"/>
    </xf>
    <xf numFmtId="0" fontId="55" fillId="0" borderId="17" xfId="0" applyFont="1" applyBorder="1" applyAlignment="1" applyProtection="1">
      <alignment horizontal="center" vertical="center"/>
      <protection locked="0"/>
    </xf>
    <xf numFmtId="0" fontId="55" fillId="0" borderId="22" xfId="0" applyFont="1" applyBorder="1" applyAlignment="1" applyProtection="1">
      <alignment horizontal="center" vertical="center"/>
      <protection locked="0"/>
    </xf>
    <xf numFmtId="0" fontId="28" fillId="4" borderId="39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 shrinkToFit="1"/>
    </xf>
    <xf numFmtId="0" fontId="38" fillId="0" borderId="25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44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38" fillId="0" borderId="78" xfId="0" applyFont="1" applyBorder="1" applyAlignment="1">
      <alignment horizontal="center" vertical="center" shrinkToFit="1"/>
    </xf>
    <xf numFmtId="0" fontId="38" fillId="0" borderId="79" xfId="0" applyFont="1" applyBorder="1" applyAlignment="1">
      <alignment horizontal="center" vertical="center" shrinkToFit="1"/>
    </xf>
    <xf numFmtId="0" fontId="38" fillId="0" borderId="80" xfId="0" applyFont="1" applyBorder="1" applyAlignment="1">
      <alignment horizontal="center" vertical="center" shrinkToFit="1"/>
    </xf>
    <xf numFmtId="0" fontId="35" fillId="9" borderId="69" xfId="0" applyFont="1" applyFill="1" applyBorder="1" applyAlignment="1">
      <alignment horizontal="center" vertical="center"/>
    </xf>
    <xf numFmtId="0" fontId="35" fillId="9" borderId="71" xfId="0" applyFont="1" applyFill="1" applyBorder="1" applyAlignment="1">
      <alignment horizontal="center" vertical="center"/>
    </xf>
    <xf numFmtId="0" fontId="35" fillId="9" borderId="67" xfId="0" applyFont="1" applyFill="1" applyBorder="1" applyAlignment="1">
      <alignment horizontal="center" vertical="center"/>
    </xf>
    <xf numFmtId="49" fontId="35" fillId="9" borderId="69" xfId="0" applyNumberFormat="1" applyFont="1" applyFill="1" applyBorder="1" applyAlignment="1">
      <alignment horizontal="center" vertical="center"/>
    </xf>
    <xf numFmtId="49" fontId="35" fillId="9" borderId="71" xfId="0" applyNumberFormat="1" applyFont="1" applyFill="1" applyBorder="1" applyAlignment="1">
      <alignment horizontal="center" vertical="center"/>
    </xf>
    <xf numFmtId="49" fontId="35" fillId="9" borderId="67" xfId="0" applyNumberFormat="1" applyFont="1" applyFill="1" applyBorder="1" applyAlignment="1">
      <alignment horizontal="center" vertical="center"/>
    </xf>
    <xf numFmtId="49" fontId="35" fillId="9" borderId="56" xfId="0" applyNumberFormat="1" applyFont="1" applyFill="1" applyBorder="1" applyAlignment="1">
      <alignment horizontal="center" vertical="center"/>
    </xf>
    <xf numFmtId="49" fontId="35" fillId="9" borderId="63" xfId="0" applyNumberFormat="1" applyFont="1" applyFill="1" applyBorder="1" applyAlignment="1">
      <alignment horizontal="center" vertical="center"/>
    </xf>
    <xf numFmtId="49" fontId="35" fillId="9" borderId="58" xfId="0" applyNumberFormat="1" applyFont="1" applyFill="1" applyBorder="1" applyAlignment="1">
      <alignment horizontal="center" vertical="center"/>
    </xf>
    <xf numFmtId="0" fontId="35" fillId="9" borderId="68" xfId="0" applyFont="1" applyFill="1" applyBorder="1" applyAlignment="1">
      <alignment horizontal="center" vertical="center"/>
    </xf>
    <xf numFmtId="0" fontId="28" fillId="0" borderId="81" xfId="0" applyFont="1" applyBorder="1" applyAlignment="1" applyProtection="1">
      <alignment horizontal="center" vertical="center"/>
      <protection locked="0"/>
    </xf>
    <xf numFmtId="0" fontId="35" fillId="4" borderId="69" xfId="0" applyFont="1" applyFill="1" applyBorder="1" applyAlignment="1">
      <alignment horizontal="center" vertical="center"/>
    </xf>
    <xf numFmtId="0" fontId="35" fillId="4" borderId="71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49" fontId="35" fillId="4" borderId="69" xfId="0" applyNumberFormat="1" applyFont="1" applyFill="1" applyBorder="1" applyAlignment="1">
      <alignment horizontal="center" vertical="center"/>
    </xf>
    <xf numFmtId="49" fontId="35" fillId="4" borderId="71" xfId="0" applyNumberFormat="1" applyFont="1" applyFill="1" applyBorder="1" applyAlignment="1">
      <alignment horizontal="center" vertical="center"/>
    </xf>
    <xf numFmtId="49" fontId="35" fillId="4" borderId="67" xfId="0" applyNumberFormat="1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 shrinkToFit="1"/>
    </xf>
    <xf numFmtId="0" fontId="15" fillId="0" borderId="47" xfId="0" applyFont="1" applyBorder="1" applyAlignment="1">
      <alignment horizontal="center" vertical="center" wrapText="1" shrinkToFit="1"/>
    </xf>
    <xf numFmtId="0" fontId="15" fillId="0" borderId="46" xfId="0" applyFont="1" applyBorder="1" applyAlignment="1">
      <alignment horizontal="center" vertical="center" wrapText="1" shrinkToFit="1"/>
    </xf>
    <xf numFmtId="0" fontId="0" fillId="4" borderId="69" xfId="0" applyFont="1" applyFill="1" applyBorder="1" applyAlignment="1">
      <alignment horizontal="center" vertical="center"/>
    </xf>
    <xf numFmtId="0" fontId="0" fillId="4" borderId="71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63" xfId="0" applyFont="1" applyFill="1" applyBorder="1" applyAlignment="1">
      <alignment horizontal="center" vertical="center"/>
    </xf>
    <xf numFmtId="0" fontId="0" fillId="4" borderId="58" xfId="0" applyFont="1" applyFill="1" applyBorder="1" applyAlignment="1">
      <alignment horizontal="center" vertical="center"/>
    </xf>
    <xf numFmtId="0" fontId="0" fillId="4" borderId="68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8" fillId="10" borderId="39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35" fillId="10" borderId="69" xfId="0" applyFont="1" applyFill="1" applyBorder="1" applyAlignment="1">
      <alignment horizontal="center" vertical="center"/>
    </xf>
    <xf numFmtId="0" fontId="35" fillId="10" borderId="71" xfId="0" applyFont="1" applyFill="1" applyBorder="1" applyAlignment="1">
      <alignment horizontal="center" vertical="center"/>
    </xf>
    <xf numFmtId="0" fontId="35" fillId="10" borderId="67" xfId="0" applyFont="1" applyFill="1" applyBorder="1" applyAlignment="1">
      <alignment horizontal="center" vertical="center"/>
    </xf>
    <xf numFmtId="49" fontId="35" fillId="10" borderId="69" xfId="0" applyNumberFormat="1" applyFont="1" applyFill="1" applyBorder="1" applyAlignment="1">
      <alignment horizontal="center" vertical="center"/>
    </xf>
    <xf numFmtId="49" fontId="35" fillId="10" borderId="71" xfId="0" applyNumberFormat="1" applyFont="1" applyFill="1" applyBorder="1" applyAlignment="1">
      <alignment horizontal="center" vertical="center"/>
    </xf>
    <xf numFmtId="49" fontId="35" fillId="10" borderId="67" xfId="0" applyNumberFormat="1" applyFont="1" applyFill="1" applyBorder="1" applyAlignment="1">
      <alignment horizontal="center" vertical="center"/>
    </xf>
    <xf numFmtId="0" fontId="35" fillId="10" borderId="68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35" fillId="5" borderId="69" xfId="0" applyFont="1" applyFill="1" applyBorder="1" applyAlignment="1">
      <alignment horizontal="center" vertical="center"/>
    </xf>
    <xf numFmtId="0" fontId="35" fillId="5" borderId="71" xfId="0" applyFont="1" applyFill="1" applyBorder="1" applyAlignment="1">
      <alignment horizontal="center" vertical="center"/>
    </xf>
    <xf numFmtId="0" fontId="35" fillId="5" borderId="67" xfId="0" applyFont="1" applyFill="1" applyBorder="1" applyAlignment="1">
      <alignment horizontal="center" vertical="center"/>
    </xf>
    <xf numFmtId="49" fontId="35" fillId="5" borderId="69" xfId="0" applyNumberFormat="1" applyFont="1" applyFill="1" applyBorder="1" applyAlignment="1">
      <alignment horizontal="center" vertical="center"/>
    </xf>
    <xf numFmtId="49" fontId="35" fillId="5" borderId="71" xfId="0" applyNumberFormat="1" applyFont="1" applyFill="1" applyBorder="1" applyAlignment="1">
      <alignment horizontal="center" vertical="center"/>
    </xf>
    <xf numFmtId="49" fontId="35" fillId="5" borderId="67" xfId="0" applyNumberFormat="1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0" fillId="5" borderId="69" xfId="0" applyFont="1" applyFill="1" applyBorder="1" applyAlignment="1">
      <alignment horizontal="center" vertical="center"/>
    </xf>
    <xf numFmtId="0" fontId="0" fillId="5" borderId="68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0" fillId="5" borderId="71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28" fillId="8" borderId="39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0" fontId="35" fillId="8" borderId="69" xfId="0" applyFont="1" applyFill="1" applyBorder="1" applyAlignment="1">
      <alignment horizontal="center" vertical="center"/>
    </xf>
    <xf numFmtId="0" fontId="35" fillId="8" borderId="71" xfId="0" applyFont="1" applyFill="1" applyBorder="1" applyAlignment="1">
      <alignment horizontal="center" vertical="center"/>
    </xf>
    <xf numFmtId="0" fontId="35" fillId="8" borderId="67" xfId="0" applyFont="1" applyFill="1" applyBorder="1" applyAlignment="1">
      <alignment horizontal="center" vertical="center"/>
    </xf>
    <xf numFmtId="49" fontId="35" fillId="8" borderId="69" xfId="0" applyNumberFormat="1" applyFont="1" applyFill="1" applyBorder="1" applyAlignment="1">
      <alignment horizontal="center" vertical="center"/>
    </xf>
    <xf numFmtId="49" fontId="35" fillId="8" borderId="71" xfId="0" applyNumberFormat="1" applyFont="1" applyFill="1" applyBorder="1" applyAlignment="1">
      <alignment horizontal="center" vertical="center"/>
    </xf>
    <xf numFmtId="49" fontId="35" fillId="8" borderId="67" xfId="0" applyNumberFormat="1" applyFont="1" applyFill="1" applyBorder="1" applyAlignment="1">
      <alignment horizontal="center" vertical="center"/>
    </xf>
    <xf numFmtId="0" fontId="35" fillId="8" borderId="68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5" fillId="2" borderId="69" xfId="0" applyFont="1" applyFill="1" applyBorder="1" applyAlignment="1">
      <alignment horizontal="center" vertical="center"/>
    </xf>
    <xf numFmtId="0" fontId="35" fillId="2" borderId="71" xfId="0" applyFont="1" applyFill="1" applyBorder="1" applyAlignment="1">
      <alignment horizontal="center" vertical="center"/>
    </xf>
    <xf numFmtId="0" fontId="35" fillId="2" borderId="67" xfId="0" applyFont="1" applyFill="1" applyBorder="1" applyAlignment="1">
      <alignment horizontal="center" vertical="center"/>
    </xf>
    <xf numFmtId="49" fontId="35" fillId="2" borderId="69" xfId="0" applyNumberFormat="1" applyFont="1" applyFill="1" applyBorder="1" applyAlignment="1">
      <alignment horizontal="center" vertical="center"/>
    </xf>
    <xf numFmtId="49" fontId="35" fillId="2" borderId="71" xfId="0" applyNumberFormat="1" applyFont="1" applyFill="1" applyBorder="1" applyAlignment="1">
      <alignment horizontal="center" vertical="center"/>
    </xf>
    <xf numFmtId="49" fontId="35" fillId="2" borderId="67" xfId="0" applyNumberFormat="1" applyFont="1" applyFill="1" applyBorder="1" applyAlignment="1">
      <alignment horizontal="center" vertical="center"/>
    </xf>
    <xf numFmtId="0" fontId="35" fillId="2" borderId="68" xfId="0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horizontal="center" vertical="center"/>
    </xf>
    <xf numFmtId="0" fontId="0" fillId="2" borderId="7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6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shrinkToFit="1"/>
    </xf>
    <xf numFmtId="0" fontId="45" fillId="0" borderId="35" xfId="0" applyFont="1" applyBorder="1" applyAlignment="1">
      <alignment horizontal="center" vertical="center" shrinkToFit="1"/>
    </xf>
    <xf numFmtId="0" fontId="45" fillId="0" borderId="34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4" fillId="0" borderId="38" xfId="0" applyFont="1" applyBorder="1" applyAlignment="1" applyProtection="1">
      <alignment horizontal="center" vertical="center"/>
      <protection locked="0"/>
    </xf>
    <xf numFmtId="0" fontId="44" fillId="0" borderId="30" xfId="0" applyFont="1" applyBorder="1" applyAlignment="1" applyProtection="1">
      <alignment horizontal="center" vertical="center"/>
      <protection locked="0"/>
    </xf>
    <xf numFmtId="0" fontId="44" fillId="0" borderId="44" xfId="0" applyFont="1" applyBorder="1" applyAlignment="1" applyProtection="1">
      <alignment horizontal="center" vertical="center"/>
      <protection locked="0"/>
    </xf>
    <xf numFmtId="0" fontId="44" fillId="0" borderId="16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hidden="1"/>
    </xf>
    <xf numFmtId="0" fontId="45" fillId="0" borderId="31" xfId="0" applyFont="1" applyBorder="1" applyAlignment="1" applyProtection="1">
      <alignment horizontal="center" vertical="center"/>
      <protection hidden="1"/>
    </xf>
    <xf numFmtId="0" fontId="44" fillId="0" borderId="43" xfId="0" applyFont="1" applyBorder="1" applyAlignment="1" applyProtection="1">
      <alignment horizontal="center" vertical="center"/>
      <protection locked="0"/>
    </xf>
    <xf numFmtId="0" fontId="44" fillId="0" borderId="42" xfId="0" applyFont="1" applyBorder="1" applyAlignment="1" applyProtection="1">
      <alignment horizontal="center" vertical="center"/>
      <protection locked="0"/>
    </xf>
    <xf numFmtId="0" fontId="44" fillId="0" borderId="51" xfId="0" applyFont="1" applyBorder="1" applyAlignment="1" applyProtection="1">
      <alignment horizontal="center" vertical="center"/>
      <protection locked="0"/>
    </xf>
    <xf numFmtId="0" fontId="44" fillId="0" borderId="33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center" vertical="center"/>
      <protection locked="0"/>
    </xf>
    <xf numFmtId="0" fontId="44" fillId="0" borderId="50" xfId="0" applyFont="1" applyBorder="1" applyAlignment="1" applyProtection="1">
      <alignment horizontal="center" vertical="center"/>
      <protection locked="0"/>
    </xf>
    <xf numFmtId="0" fontId="45" fillId="0" borderId="77" xfId="0" applyFont="1" applyBorder="1" applyAlignment="1" applyProtection="1">
      <alignment horizontal="center" vertical="center"/>
      <protection hidden="1"/>
    </xf>
    <xf numFmtId="0" fontId="45" fillId="0" borderId="82" xfId="0" applyFont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 vertical="center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41" xfId="0" applyFont="1" applyBorder="1" applyAlignment="1" applyProtection="1">
      <alignment horizontal="center" vertical="center"/>
      <protection locked="0"/>
    </xf>
    <xf numFmtId="0" fontId="44" fillId="0" borderId="9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44" fillId="0" borderId="7" xfId="0" applyFont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83" xfId="0" applyFont="1" applyBorder="1" applyAlignment="1" applyProtection="1">
      <alignment horizontal="center" vertical="center"/>
      <protection hidden="1"/>
    </xf>
    <xf numFmtId="0" fontId="44" fillId="0" borderId="58" xfId="0" applyFont="1" applyBorder="1" applyAlignment="1" applyProtection="1">
      <alignment horizontal="center" vertical="center"/>
      <protection locked="0"/>
    </xf>
    <xf numFmtId="0" fontId="44" fillId="0" borderId="22" xfId="0" applyFont="1" applyBorder="1" applyAlignment="1" applyProtection="1">
      <alignment horizontal="center" vertical="center"/>
      <protection locked="0"/>
    </xf>
    <xf numFmtId="0" fontId="44" fillId="0" borderId="56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/>
      <protection hidden="1"/>
    </xf>
    <xf numFmtId="0" fontId="45" fillId="0" borderId="52" xfId="0" applyFont="1" applyBorder="1" applyAlignment="1" applyProtection="1">
      <alignment horizontal="center" vertical="center"/>
      <protection hidden="1"/>
    </xf>
    <xf numFmtId="0" fontId="45" fillId="0" borderId="54" xfId="0" applyFont="1" applyBorder="1" applyAlignment="1" applyProtection="1">
      <alignment horizontal="center" vertical="center"/>
      <protection hidden="1"/>
    </xf>
    <xf numFmtId="0" fontId="45" fillId="0" borderId="27" xfId="0" applyFont="1" applyBorder="1" applyAlignment="1" applyProtection="1">
      <alignment horizontal="center" vertical="center"/>
      <protection hidden="1"/>
    </xf>
    <xf numFmtId="0" fontId="44" fillId="0" borderId="21" xfId="0" applyFont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3" xfId="0" applyFont="1" applyBorder="1" applyAlignment="1" applyProtection="1">
      <alignment horizontal="center" vertical="center"/>
      <protection locked="0"/>
    </xf>
    <xf numFmtId="0" fontId="44" fillId="0" borderId="17" xfId="0" applyFont="1" applyBorder="1" applyAlignment="1" applyProtection="1">
      <alignment horizontal="center" vertical="center"/>
      <protection locked="0"/>
    </xf>
    <xf numFmtId="0" fontId="37" fillId="0" borderId="23" xfId="0" applyFont="1" applyBorder="1" applyAlignment="1">
      <alignment horizontal="center"/>
    </xf>
    <xf numFmtId="0" fontId="44" fillId="0" borderId="49" xfId="0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63" xfId="0" applyFont="1" applyBorder="1" applyAlignment="1" applyProtection="1">
      <alignment horizontal="center" vertical="center"/>
      <protection locked="0"/>
    </xf>
    <xf numFmtId="0" fontId="44" fillId="0" borderId="81" xfId="0" applyFont="1" applyBorder="1" applyAlignment="1" applyProtection="1">
      <alignment horizontal="center" vertical="center"/>
      <protection locked="0"/>
    </xf>
    <xf numFmtId="0" fontId="35" fillId="6" borderId="69" xfId="0" applyFont="1" applyFill="1" applyBorder="1" applyAlignment="1">
      <alignment horizontal="center" vertical="center" shrinkToFit="1"/>
    </xf>
    <xf numFmtId="0" fontId="35" fillId="6" borderId="71" xfId="0" applyFont="1" applyFill="1" applyBorder="1" applyAlignment="1">
      <alignment horizontal="center" vertical="center" shrinkToFit="1"/>
    </xf>
    <xf numFmtId="0" fontId="35" fillId="6" borderId="67" xfId="0" applyFont="1" applyFill="1" applyBorder="1" applyAlignment="1">
      <alignment horizontal="center" vertical="center" shrinkToFit="1"/>
    </xf>
    <xf numFmtId="0" fontId="44" fillId="0" borderId="0" xfId="0" applyFont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84" xfId="0" applyFont="1" applyBorder="1" applyAlignment="1" applyProtection="1">
      <alignment horizontal="center" vertical="center"/>
      <protection hidden="1"/>
    </xf>
    <xf numFmtId="0" fontId="26" fillId="0" borderId="83" xfId="0" applyFont="1" applyBorder="1" applyAlignment="1" applyProtection="1">
      <alignment horizontal="center" vertical="center"/>
      <protection hidden="1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6" fillId="0" borderId="40" xfId="0" applyFont="1" applyBorder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/>
      <protection hidden="1"/>
    </xf>
    <xf numFmtId="0" fontId="26" fillId="0" borderId="77" xfId="0" applyFont="1" applyBorder="1" applyAlignment="1" applyProtection="1">
      <alignment horizontal="center" vertical="center"/>
      <protection hidden="1"/>
    </xf>
    <xf numFmtId="0" fontId="26" fillId="0" borderId="82" xfId="0" applyFont="1" applyBorder="1" applyAlignment="1" applyProtection="1">
      <alignment horizontal="center" vertical="center"/>
      <protection hidden="1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hidden="1"/>
    </xf>
    <xf numFmtId="0" fontId="26" fillId="0" borderId="52" xfId="0" applyFont="1" applyBorder="1" applyAlignment="1" applyProtection="1">
      <alignment horizontal="center" vertical="center"/>
      <protection hidden="1"/>
    </xf>
    <xf numFmtId="0" fontId="26" fillId="0" borderId="54" xfId="0" applyFont="1" applyBorder="1" applyAlignment="1" applyProtection="1">
      <alignment horizontal="center" vertical="center"/>
      <protection hidden="1"/>
    </xf>
    <xf numFmtId="0" fontId="26" fillId="0" borderId="27" xfId="0" applyFont="1" applyBorder="1" applyAlignment="1" applyProtection="1">
      <alignment horizontal="center" vertical="center"/>
      <protection hidden="1"/>
    </xf>
    <xf numFmtId="0" fontId="0" fillId="3" borderId="56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48" fillId="0" borderId="44" xfId="0" applyFont="1" applyBorder="1" applyAlignment="1" applyProtection="1">
      <alignment horizontal="center" vertical="center"/>
      <protection locked="0"/>
    </xf>
    <xf numFmtId="0" fontId="48" fillId="0" borderId="10" xfId="0" applyFont="1" applyBorder="1" applyAlignment="1" applyProtection="1">
      <alignment horizontal="center" vertical="center"/>
      <protection locked="0"/>
    </xf>
    <xf numFmtId="0" fontId="48" fillId="0" borderId="38" xfId="0" applyFont="1" applyBorder="1" applyAlignment="1" applyProtection="1">
      <alignment horizontal="center" vertical="center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8" fillId="0" borderId="42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center"/>
      <protection locked="0"/>
    </xf>
    <xf numFmtId="0" fontId="49" fillId="0" borderId="40" xfId="0" applyFont="1" applyBorder="1" applyAlignment="1" applyProtection="1">
      <alignment horizontal="center" vertical="center"/>
      <protection hidden="1"/>
    </xf>
    <xf numFmtId="0" fontId="49" fillId="0" borderId="6" xfId="0" applyFont="1" applyBorder="1" applyAlignment="1" applyProtection="1">
      <alignment horizontal="center" vertical="center"/>
      <protection hidden="1"/>
    </xf>
    <xf numFmtId="0" fontId="49" fillId="0" borderId="77" xfId="0" applyFont="1" applyBorder="1" applyAlignment="1" applyProtection="1">
      <alignment horizontal="center" vertical="center"/>
      <protection hidden="1"/>
    </xf>
    <xf numFmtId="0" fontId="49" fillId="0" borderId="83" xfId="0" applyFont="1" applyBorder="1" applyAlignment="1" applyProtection="1">
      <alignment horizontal="center" vertical="center"/>
      <protection hidden="1"/>
    </xf>
    <xf numFmtId="0" fontId="48" fillId="0" borderId="30" xfId="0" applyFont="1" applyBorder="1" applyAlignment="1" applyProtection="1">
      <alignment horizontal="center" vertical="center"/>
      <protection locked="0"/>
    </xf>
    <xf numFmtId="0" fontId="48" fillId="0" borderId="16" xfId="0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center" vertical="center"/>
      <protection hidden="1"/>
    </xf>
    <xf numFmtId="0" fontId="48" fillId="0" borderId="51" xfId="0" applyFont="1" applyBorder="1" applyAlignment="1" applyProtection="1">
      <alignment horizontal="center" vertical="center"/>
      <protection locked="0"/>
    </xf>
    <xf numFmtId="0" fontId="48" fillId="0" borderId="33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horizontal="center" vertical="center"/>
      <protection locked="0"/>
    </xf>
    <xf numFmtId="0" fontId="48" fillId="0" borderId="49" xfId="0" applyFont="1" applyBorder="1" applyAlignment="1" applyProtection="1">
      <alignment horizontal="center" vertical="center"/>
      <protection locked="0"/>
    </xf>
    <xf numFmtId="0" fontId="48" fillId="0" borderId="23" xfId="0" applyFont="1" applyBorder="1" applyAlignment="1" applyProtection="1">
      <alignment horizontal="center" vertical="center"/>
      <protection locked="0"/>
    </xf>
    <xf numFmtId="0" fontId="49" fillId="0" borderId="31" xfId="0" applyFont="1" applyBorder="1" applyAlignment="1" applyProtection="1">
      <alignment horizontal="center" vertical="center"/>
      <protection hidden="1"/>
    </xf>
    <xf numFmtId="0" fontId="48" fillId="0" borderId="21" xfId="0" applyFont="1" applyBorder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48" fillId="0" borderId="56" xfId="0" applyFont="1" applyBorder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49" fillId="0" borderId="54" xfId="0" applyFont="1" applyBorder="1" applyAlignment="1" applyProtection="1">
      <alignment horizontal="center" vertical="center"/>
      <protection hidden="1"/>
    </xf>
    <xf numFmtId="0" fontId="49" fillId="0" borderId="27" xfId="0" applyFont="1" applyBorder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locked="0"/>
    </xf>
    <xf numFmtId="0" fontId="49" fillId="0" borderId="57" xfId="0" applyFont="1" applyBorder="1" applyAlignment="1" applyProtection="1">
      <alignment horizontal="center" vertical="center"/>
      <protection hidden="1"/>
    </xf>
    <xf numFmtId="0" fontId="49" fillId="0" borderId="52" xfId="0" applyFont="1" applyBorder="1" applyAlignment="1" applyProtection="1">
      <alignment horizontal="center" vertical="center"/>
      <protection hidden="1"/>
    </xf>
    <xf numFmtId="0" fontId="28" fillId="0" borderId="63" xfId="0" applyFont="1" applyBorder="1">
      <alignment vertical="center"/>
    </xf>
    <xf numFmtId="0" fontId="58" fillId="0" borderId="11" xfId="0" applyFont="1" applyBorder="1" applyAlignment="1">
      <alignment horizontal="left"/>
    </xf>
    <xf numFmtId="0" fontId="34" fillId="0" borderId="11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64" xfId="0" applyFont="1" applyBorder="1" applyAlignment="1" applyProtection="1">
      <alignment horizontal="center" vertical="center"/>
      <protection hidden="1"/>
    </xf>
    <xf numFmtId="0" fontId="26" fillId="0" borderId="85" xfId="0" applyFont="1" applyBorder="1" applyAlignment="1" applyProtection="1">
      <alignment horizontal="center" vertical="center"/>
      <protection hidden="1"/>
    </xf>
    <xf numFmtId="0" fontId="0" fillId="4" borderId="56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48" fillId="0" borderId="41" xfId="0" applyFont="1" applyBorder="1" applyAlignment="1" applyProtection="1">
      <alignment horizontal="center" vertical="center"/>
      <protection locked="0"/>
    </xf>
    <xf numFmtId="0" fontId="48" fillId="0" borderId="7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4" borderId="68" xfId="0" applyFill="1" applyBorder="1" applyAlignment="1">
      <alignment horizontal="center" vertical="center"/>
    </xf>
    <xf numFmtId="0" fontId="38" fillId="0" borderId="63" xfId="0" applyFont="1" applyBorder="1" applyAlignment="1">
      <alignment vertical="center" shrinkToFit="1"/>
    </xf>
    <xf numFmtId="0" fontId="60" fillId="0" borderId="11" xfId="0" applyFont="1" applyBorder="1" applyAlignment="1">
      <alignment horizontal="left" vertical="center" shrinkToFit="1"/>
    </xf>
    <xf numFmtId="0" fontId="28" fillId="0" borderId="63" xfId="0" applyFont="1" applyBorder="1" applyAlignment="1">
      <alignment vertical="center" shrinkToFit="1"/>
    </xf>
    <xf numFmtId="0" fontId="34" fillId="0" borderId="11" xfId="0" applyFont="1" applyBorder="1" applyAlignment="1">
      <alignment horizontal="left" vertical="center" shrinkToFit="1"/>
    </xf>
    <xf numFmtId="0" fontId="35" fillId="10" borderId="69" xfId="0" applyFont="1" applyFill="1" applyBorder="1" applyAlignment="1">
      <alignment horizontal="center" vertical="center" shrinkToFit="1"/>
    </xf>
    <xf numFmtId="0" fontId="35" fillId="10" borderId="71" xfId="0" applyFont="1" applyFill="1" applyBorder="1" applyAlignment="1">
      <alignment horizontal="center" vertical="center" shrinkToFit="1"/>
    </xf>
    <xf numFmtId="0" fontId="35" fillId="10" borderId="67" xfId="0" applyFont="1" applyFill="1" applyBorder="1" applyAlignment="1">
      <alignment horizontal="center" vertical="center" shrinkToFit="1"/>
    </xf>
    <xf numFmtId="0" fontId="38" fillId="5" borderId="69" xfId="0" applyFont="1" applyFill="1" applyBorder="1" applyAlignment="1">
      <alignment horizontal="center" vertical="center" shrinkToFit="1"/>
    </xf>
    <xf numFmtId="0" fontId="38" fillId="5" borderId="71" xfId="0" applyFont="1" applyFill="1" applyBorder="1" applyAlignment="1">
      <alignment horizontal="center" vertical="center" shrinkToFit="1"/>
    </xf>
    <xf numFmtId="0" fontId="38" fillId="5" borderId="67" xfId="0" applyFont="1" applyFill="1" applyBorder="1" applyAlignment="1">
      <alignment horizontal="center" vertical="center" shrinkToFit="1"/>
    </xf>
    <xf numFmtId="0" fontId="0" fillId="5" borderId="69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35" fillId="8" borderId="69" xfId="0" applyFont="1" applyFill="1" applyBorder="1" applyAlignment="1">
      <alignment horizontal="center" vertical="center" shrinkToFit="1"/>
    </xf>
    <xf numFmtId="0" fontId="35" fillId="8" borderId="71" xfId="0" applyFont="1" applyFill="1" applyBorder="1" applyAlignment="1">
      <alignment horizontal="center" vertical="center" shrinkToFit="1"/>
    </xf>
    <xf numFmtId="0" fontId="35" fillId="8" borderId="67" xfId="0" applyFont="1" applyFill="1" applyBorder="1" applyAlignment="1">
      <alignment horizontal="center" vertical="center" shrinkToFit="1"/>
    </xf>
    <xf numFmtId="0" fontId="35" fillId="2" borderId="69" xfId="0" applyFont="1" applyFill="1" applyBorder="1" applyAlignment="1">
      <alignment horizontal="center" vertical="center" shrinkToFit="1"/>
    </xf>
    <xf numFmtId="0" fontId="35" fillId="2" borderId="71" xfId="0" applyFont="1" applyFill="1" applyBorder="1" applyAlignment="1">
      <alignment horizontal="center" vertical="center" shrinkToFit="1"/>
    </xf>
    <xf numFmtId="0" fontId="35" fillId="2" borderId="67" xfId="0" applyFont="1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 2" xfId="2" xr:uid="{19335327-8690-46B0-BA4D-20D3C9D06B0B}"/>
  </cellStyles>
  <dxfs count="1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theme" Target="theme/theme1.xml"/><Relationship Id="rId19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1</xdr:row>
      <xdr:rowOff>95250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D6F0CCDB-4527-488F-AEE0-9A432DDB381D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1F7761F1-93E7-4501-A6C7-850F341C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16" name="Picture 131" descr="toumei">
          <a:extLst>
            <a:ext uri="{FF2B5EF4-FFF2-40B4-BE49-F238E27FC236}">
              <a16:creationId xmlns:a16="http://schemas.microsoft.com/office/drawing/2014/main" id="{B74972C2-9639-47ED-AC90-C1D0D090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66675</xdr:colOff>
      <xdr:row>54</xdr:row>
      <xdr:rowOff>0</xdr:rowOff>
    </xdr:from>
    <xdr:to>
      <xdr:col>40</xdr:col>
      <xdr:colOff>142875</xdr:colOff>
      <xdr:row>54</xdr:row>
      <xdr:rowOff>133350</xdr:rowOff>
    </xdr:to>
    <xdr:sp macro="" textlink="">
      <xdr:nvSpPr>
        <xdr:cNvPr id="17" name="Text Box 115">
          <a:extLst>
            <a:ext uri="{FF2B5EF4-FFF2-40B4-BE49-F238E27FC236}">
              <a16:creationId xmlns:a16="http://schemas.microsoft.com/office/drawing/2014/main" id="{349499FF-D56E-4154-A7D1-512AB2645E1E}"/>
            </a:ext>
          </a:extLst>
        </xdr:cNvPr>
        <xdr:cNvSpPr txBox="1">
          <a:spLocks noChangeArrowheads="1"/>
        </xdr:cNvSpPr>
      </xdr:nvSpPr>
      <xdr:spPr bwMode="auto">
        <a:xfrm>
          <a:off x="8486775" y="1061085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</xdr:colOff>
      <xdr:row>54</xdr:row>
      <xdr:rowOff>19050</xdr:rowOff>
    </xdr:to>
    <xdr:pic>
      <xdr:nvPicPr>
        <xdr:cNvPr id="18" name="Picture 131" descr="toumei">
          <a:extLst>
            <a:ext uri="{FF2B5EF4-FFF2-40B4-BE49-F238E27FC236}">
              <a16:creationId xmlns:a16="http://schemas.microsoft.com/office/drawing/2014/main" id="{C25B9141-F87E-486A-80AE-ABFEDB8D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061085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</xdr:colOff>
      <xdr:row>54</xdr:row>
      <xdr:rowOff>19050</xdr:rowOff>
    </xdr:to>
    <xdr:pic>
      <xdr:nvPicPr>
        <xdr:cNvPr id="19" name="Picture 131" descr="toumei">
          <a:extLst>
            <a:ext uri="{FF2B5EF4-FFF2-40B4-BE49-F238E27FC236}">
              <a16:creationId xmlns:a16="http://schemas.microsoft.com/office/drawing/2014/main" id="{EA1E745F-F735-4F85-9FF3-64C41A27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061085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66675</xdr:colOff>
      <xdr:row>54</xdr:row>
      <xdr:rowOff>0</xdr:rowOff>
    </xdr:from>
    <xdr:to>
      <xdr:col>36</xdr:col>
      <xdr:colOff>142875</xdr:colOff>
      <xdr:row>54</xdr:row>
      <xdr:rowOff>124762</xdr:rowOff>
    </xdr:to>
    <xdr:sp macro="" textlink="">
      <xdr:nvSpPr>
        <xdr:cNvPr id="20" name="Text Box 115">
          <a:extLst>
            <a:ext uri="{FF2B5EF4-FFF2-40B4-BE49-F238E27FC236}">
              <a16:creationId xmlns:a16="http://schemas.microsoft.com/office/drawing/2014/main" id="{2BF98375-2811-41F7-BFC5-008306973404}"/>
            </a:ext>
          </a:extLst>
        </xdr:cNvPr>
        <xdr:cNvSpPr txBox="1">
          <a:spLocks noChangeArrowheads="1"/>
        </xdr:cNvSpPr>
      </xdr:nvSpPr>
      <xdr:spPr bwMode="auto">
        <a:xfrm>
          <a:off x="7724775" y="1167765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</xdr:colOff>
      <xdr:row>54</xdr:row>
      <xdr:rowOff>19050</xdr:rowOff>
    </xdr:to>
    <xdr:pic>
      <xdr:nvPicPr>
        <xdr:cNvPr id="21" name="Picture 131" descr="toumei">
          <a:extLst>
            <a:ext uri="{FF2B5EF4-FFF2-40B4-BE49-F238E27FC236}">
              <a16:creationId xmlns:a16="http://schemas.microsoft.com/office/drawing/2014/main" id="{07A1198B-10F8-4C96-8522-0E61FB43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67765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</xdr:colOff>
      <xdr:row>54</xdr:row>
      <xdr:rowOff>19050</xdr:rowOff>
    </xdr:to>
    <xdr:pic>
      <xdr:nvPicPr>
        <xdr:cNvPr id="22" name="Picture 131" descr="toumei">
          <a:extLst>
            <a:ext uri="{FF2B5EF4-FFF2-40B4-BE49-F238E27FC236}">
              <a16:creationId xmlns:a16="http://schemas.microsoft.com/office/drawing/2014/main" id="{16054282-2E17-4207-B2C8-B114BA40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67765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54</xdr:row>
      <xdr:rowOff>0</xdr:rowOff>
    </xdr:from>
    <xdr:to>
      <xdr:col>37</xdr:col>
      <xdr:colOff>142875</xdr:colOff>
      <xdr:row>54</xdr:row>
      <xdr:rowOff>118110</xdr:rowOff>
    </xdr:to>
    <xdr:sp macro="" textlink="">
      <xdr:nvSpPr>
        <xdr:cNvPr id="24" name="Text Box 115">
          <a:extLst>
            <a:ext uri="{FF2B5EF4-FFF2-40B4-BE49-F238E27FC236}">
              <a16:creationId xmlns:a16="http://schemas.microsoft.com/office/drawing/2014/main" id="{DEE0E1D0-5C40-4BC5-9BE7-5D4A10D050E5}"/>
            </a:ext>
          </a:extLst>
        </xdr:cNvPr>
        <xdr:cNvSpPr txBox="1">
          <a:spLocks noChangeArrowheads="1"/>
        </xdr:cNvSpPr>
      </xdr:nvSpPr>
      <xdr:spPr bwMode="auto">
        <a:xfrm>
          <a:off x="6955155" y="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54</xdr:row>
      <xdr:rowOff>0</xdr:rowOff>
    </xdr:from>
    <xdr:ext cx="76200" cy="118110"/>
    <xdr:sp macro="" textlink="">
      <xdr:nvSpPr>
        <xdr:cNvPr id="25" name="Text Box 115">
          <a:extLst>
            <a:ext uri="{FF2B5EF4-FFF2-40B4-BE49-F238E27FC236}">
              <a16:creationId xmlns:a16="http://schemas.microsoft.com/office/drawing/2014/main" id="{C00B82F6-AC6B-4EE1-A654-5AAE54D0A08C}"/>
            </a:ext>
          </a:extLst>
        </xdr:cNvPr>
        <xdr:cNvSpPr txBox="1">
          <a:spLocks noChangeArrowheads="1"/>
        </xdr:cNvSpPr>
      </xdr:nvSpPr>
      <xdr:spPr bwMode="auto">
        <a:xfrm>
          <a:off x="6955155" y="104927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37</xdr:col>
      <xdr:colOff>66675</xdr:colOff>
      <xdr:row>52</xdr:row>
      <xdr:rowOff>0</xdr:rowOff>
    </xdr:from>
    <xdr:to>
      <xdr:col>37</xdr:col>
      <xdr:colOff>142875</xdr:colOff>
      <xdr:row>52</xdr:row>
      <xdr:rowOff>118110</xdr:rowOff>
    </xdr:to>
    <xdr:sp macro="" textlink="">
      <xdr:nvSpPr>
        <xdr:cNvPr id="42" name="Text Box 115">
          <a:extLst>
            <a:ext uri="{FF2B5EF4-FFF2-40B4-BE49-F238E27FC236}">
              <a16:creationId xmlns:a16="http://schemas.microsoft.com/office/drawing/2014/main" id="{02A218B6-4EA0-4A9A-8E20-1D99ECAA4258}"/>
            </a:ext>
          </a:extLst>
        </xdr:cNvPr>
        <xdr:cNvSpPr txBox="1">
          <a:spLocks noChangeArrowheads="1"/>
        </xdr:cNvSpPr>
      </xdr:nvSpPr>
      <xdr:spPr bwMode="auto">
        <a:xfrm>
          <a:off x="6955155" y="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100</xdr:row>
      <xdr:rowOff>0</xdr:rowOff>
    </xdr:from>
    <xdr:ext cx="76200" cy="118110"/>
    <xdr:sp macro="" textlink="">
      <xdr:nvSpPr>
        <xdr:cNvPr id="43" name="Text Box 115">
          <a:extLst>
            <a:ext uri="{FF2B5EF4-FFF2-40B4-BE49-F238E27FC236}">
              <a16:creationId xmlns:a16="http://schemas.microsoft.com/office/drawing/2014/main" id="{8BD5A749-80C6-45B3-A275-DCB42419A7F9}"/>
            </a:ext>
          </a:extLst>
        </xdr:cNvPr>
        <xdr:cNvSpPr txBox="1">
          <a:spLocks noChangeArrowheads="1"/>
        </xdr:cNvSpPr>
      </xdr:nvSpPr>
      <xdr:spPr bwMode="auto">
        <a:xfrm>
          <a:off x="6955155" y="104927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1</xdr:row>
      <xdr:rowOff>95250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E2B3C4C1-B39D-47AB-9609-A23EB97DAFBA}"/>
            </a:ext>
          </a:extLst>
        </xdr:cNvPr>
        <xdr:cNvSpPr txBox="1">
          <a:spLocks noChangeArrowheads="1"/>
        </xdr:cNvSpPr>
      </xdr:nvSpPr>
      <xdr:spPr bwMode="auto">
        <a:xfrm>
          <a:off x="80676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9AD7B61B-3A2F-4634-8CD9-4F31E433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16" name="Picture 131" descr="toumei">
          <a:extLst>
            <a:ext uri="{FF2B5EF4-FFF2-40B4-BE49-F238E27FC236}">
              <a16:creationId xmlns:a16="http://schemas.microsoft.com/office/drawing/2014/main" id="{C68E632E-3B5A-4B91-95DB-C7C1C4FD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66675</xdr:colOff>
      <xdr:row>40</xdr:row>
      <xdr:rowOff>0</xdr:rowOff>
    </xdr:from>
    <xdr:to>
      <xdr:col>40</xdr:col>
      <xdr:colOff>142875</xdr:colOff>
      <xdr:row>40</xdr:row>
      <xdr:rowOff>124550</xdr:rowOff>
    </xdr:to>
    <xdr:sp macro="" textlink="">
      <xdr:nvSpPr>
        <xdr:cNvPr id="21" name="Text Box 115">
          <a:extLst>
            <a:ext uri="{FF2B5EF4-FFF2-40B4-BE49-F238E27FC236}">
              <a16:creationId xmlns:a16="http://schemas.microsoft.com/office/drawing/2014/main" id="{55053F6B-D048-456E-8892-5A7DF887E595}"/>
            </a:ext>
          </a:extLst>
        </xdr:cNvPr>
        <xdr:cNvSpPr txBox="1">
          <a:spLocks noChangeArrowheads="1"/>
        </xdr:cNvSpPr>
      </xdr:nvSpPr>
      <xdr:spPr bwMode="auto">
        <a:xfrm>
          <a:off x="8067675" y="809625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</xdr:colOff>
      <xdr:row>40</xdr:row>
      <xdr:rowOff>19050</xdr:rowOff>
    </xdr:to>
    <xdr:pic>
      <xdr:nvPicPr>
        <xdr:cNvPr id="22" name="Picture 131" descr="toumei">
          <a:extLst>
            <a:ext uri="{FF2B5EF4-FFF2-40B4-BE49-F238E27FC236}">
              <a16:creationId xmlns:a16="http://schemas.microsoft.com/office/drawing/2014/main" id="{2AE4046D-71B1-4C01-B858-ED66895E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809625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</xdr:colOff>
      <xdr:row>40</xdr:row>
      <xdr:rowOff>19050</xdr:rowOff>
    </xdr:to>
    <xdr:pic>
      <xdr:nvPicPr>
        <xdr:cNvPr id="23" name="Picture 131" descr="toumei">
          <a:extLst>
            <a:ext uri="{FF2B5EF4-FFF2-40B4-BE49-F238E27FC236}">
              <a16:creationId xmlns:a16="http://schemas.microsoft.com/office/drawing/2014/main" id="{085A7582-31E9-403B-9ED1-5BD65968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809625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51</xdr:row>
      <xdr:rowOff>0</xdr:rowOff>
    </xdr:from>
    <xdr:to>
      <xdr:col>37</xdr:col>
      <xdr:colOff>142875</xdr:colOff>
      <xdr:row>51</xdr:row>
      <xdr:rowOff>118110</xdr:rowOff>
    </xdr:to>
    <xdr:sp macro="" textlink="">
      <xdr:nvSpPr>
        <xdr:cNvPr id="4" name="Text Box 115">
          <a:extLst>
            <a:ext uri="{FF2B5EF4-FFF2-40B4-BE49-F238E27FC236}">
              <a16:creationId xmlns:a16="http://schemas.microsoft.com/office/drawing/2014/main" id="{57F29A27-5AF7-4B53-97E4-B522F25CAAA9}"/>
            </a:ext>
          </a:extLst>
        </xdr:cNvPr>
        <xdr:cNvSpPr txBox="1">
          <a:spLocks noChangeArrowheads="1"/>
        </xdr:cNvSpPr>
      </xdr:nvSpPr>
      <xdr:spPr bwMode="auto">
        <a:xfrm>
          <a:off x="7160895" y="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99</xdr:row>
      <xdr:rowOff>0</xdr:rowOff>
    </xdr:from>
    <xdr:ext cx="76200" cy="118110"/>
    <xdr:sp macro="" textlink="">
      <xdr:nvSpPr>
        <xdr:cNvPr id="5" name="Text Box 115">
          <a:extLst>
            <a:ext uri="{FF2B5EF4-FFF2-40B4-BE49-F238E27FC236}">
              <a16:creationId xmlns:a16="http://schemas.microsoft.com/office/drawing/2014/main" id="{C444C366-3362-4582-92CE-F190085364EF}"/>
            </a:ext>
          </a:extLst>
        </xdr:cNvPr>
        <xdr:cNvSpPr txBox="1">
          <a:spLocks noChangeArrowheads="1"/>
        </xdr:cNvSpPr>
      </xdr:nvSpPr>
      <xdr:spPr bwMode="auto">
        <a:xfrm>
          <a:off x="7160895" y="104927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1</xdr:row>
      <xdr:rowOff>19050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AC09E817-7DF3-4FA4-8FCB-1325216CA81B}"/>
            </a:ext>
          </a:extLst>
        </xdr:cNvPr>
        <xdr:cNvSpPr txBox="1">
          <a:spLocks noChangeArrowheads="1"/>
        </xdr:cNvSpPr>
      </xdr:nvSpPr>
      <xdr:spPr bwMode="auto">
        <a:xfrm>
          <a:off x="633793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4EAE667A-745C-4DCE-883B-B1A03847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16" name="Picture 131" descr="toumei">
          <a:extLst>
            <a:ext uri="{FF2B5EF4-FFF2-40B4-BE49-F238E27FC236}">
              <a16:creationId xmlns:a16="http://schemas.microsoft.com/office/drawing/2014/main" id="{1BE0D837-FF89-4C32-91F7-712414CB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66675</xdr:colOff>
      <xdr:row>38</xdr:row>
      <xdr:rowOff>0</xdr:rowOff>
    </xdr:from>
    <xdr:to>
      <xdr:col>40</xdr:col>
      <xdr:colOff>142875</xdr:colOff>
      <xdr:row>38</xdr:row>
      <xdr:rowOff>118110</xdr:rowOff>
    </xdr:to>
    <xdr:sp macro="" textlink="">
      <xdr:nvSpPr>
        <xdr:cNvPr id="20" name="Text Box 115">
          <a:extLst>
            <a:ext uri="{FF2B5EF4-FFF2-40B4-BE49-F238E27FC236}">
              <a16:creationId xmlns:a16="http://schemas.microsoft.com/office/drawing/2014/main" id="{CA173176-EAE1-4F09-BD5D-E51D4D9D419E}"/>
            </a:ext>
          </a:extLst>
        </xdr:cNvPr>
        <xdr:cNvSpPr txBox="1">
          <a:spLocks noChangeArrowheads="1"/>
        </xdr:cNvSpPr>
      </xdr:nvSpPr>
      <xdr:spPr bwMode="auto">
        <a:xfrm>
          <a:off x="667321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</xdr:colOff>
      <xdr:row>38</xdr:row>
      <xdr:rowOff>19050</xdr:rowOff>
    </xdr:to>
    <xdr:pic>
      <xdr:nvPicPr>
        <xdr:cNvPr id="21" name="Picture 131" descr="toumei">
          <a:extLst>
            <a:ext uri="{FF2B5EF4-FFF2-40B4-BE49-F238E27FC236}">
              <a16:creationId xmlns:a16="http://schemas.microsoft.com/office/drawing/2014/main" id="{4BF957EE-D0EC-48AE-827E-6439C009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46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</xdr:colOff>
      <xdr:row>38</xdr:row>
      <xdr:rowOff>19050</xdr:rowOff>
    </xdr:to>
    <xdr:pic>
      <xdr:nvPicPr>
        <xdr:cNvPr id="22" name="Picture 131" descr="toumei">
          <a:extLst>
            <a:ext uri="{FF2B5EF4-FFF2-40B4-BE49-F238E27FC236}">
              <a16:creationId xmlns:a16="http://schemas.microsoft.com/office/drawing/2014/main" id="{A58A97F9-0A58-4183-95FE-52EB5571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46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23" name="Picture 131" descr="toumei">
          <a:extLst>
            <a:ext uri="{FF2B5EF4-FFF2-40B4-BE49-F238E27FC236}">
              <a16:creationId xmlns:a16="http://schemas.microsoft.com/office/drawing/2014/main" id="{8AB59CB7-9F72-45F7-B58A-93AF85AA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24" name="Picture 131" descr="toumei">
          <a:extLst>
            <a:ext uri="{FF2B5EF4-FFF2-40B4-BE49-F238E27FC236}">
              <a16:creationId xmlns:a16="http://schemas.microsoft.com/office/drawing/2014/main" id="{1902123F-2505-4357-ADAF-3D595C6E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43</xdr:row>
      <xdr:rowOff>0</xdr:rowOff>
    </xdr:from>
    <xdr:to>
      <xdr:col>37</xdr:col>
      <xdr:colOff>142875</xdr:colOff>
      <xdr:row>43</xdr:row>
      <xdr:rowOff>118110</xdr:rowOff>
    </xdr:to>
    <xdr:sp macro="" textlink="">
      <xdr:nvSpPr>
        <xdr:cNvPr id="17" name="Text Box 115">
          <a:extLst>
            <a:ext uri="{FF2B5EF4-FFF2-40B4-BE49-F238E27FC236}">
              <a16:creationId xmlns:a16="http://schemas.microsoft.com/office/drawing/2014/main" id="{59414E1C-52B6-4424-9AD6-4490E86BE714}"/>
            </a:ext>
          </a:extLst>
        </xdr:cNvPr>
        <xdr:cNvSpPr txBox="1">
          <a:spLocks noChangeArrowheads="1"/>
        </xdr:cNvSpPr>
      </xdr:nvSpPr>
      <xdr:spPr bwMode="auto">
        <a:xfrm>
          <a:off x="7160895" y="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91</xdr:row>
      <xdr:rowOff>0</xdr:rowOff>
    </xdr:from>
    <xdr:ext cx="76200" cy="118110"/>
    <xdr:sp macro="" textlink="">
      <xdr:nvSpPr>
        <xdr:cNvPr id="18" name="Text Box 115">
          <a:extLst>
            <a:ext uri="{FF2B5EF4-FFF2-40B4-BE49-F238E27FC236}">
              <a16:creationId xmlns:a16="http://schemas.microsoft.com/office/drawing/2014/main" id="{4F546217-EB66-44EE-9E1D-FBDA78517CB0}"/>
            </a:ext>
          </a:extLst>
        </xdr:cNvPr>
        <xdr:cNvSpPr txBox="1">
          <a:spLocks noChangeArrowheads="1"/>
        </xdr:cNvSpPr>
      </xdr:nvSpPr>
      <xdr:spPr bwMode="auto">
        <a:xfrm>
          <a:off x="7160895" y="104927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0</xdr:row>
      <xdr:rowOff>209550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BC852048-896E-4F6B-9019-6D0E71F3C5F6}"/>
            </a:ext>
          </a:extLst>
        </xdr:cNvPr>
        <xdr:cNvSpPr txBox="1">
          <a:spLocks noChangeArrowheads="1"/>
        </xdr:cNvSpPr>
      </xdr:nvSpPr>
      <xdr:spPr bwMode="auto">
        <a:xfrm>
          <a:off x="633793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2DB5FAB2-70AF-4EEB-A37B-7983DCF5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679">
          <a:extLst>
            <a:ext uri="{FF2B5EF4-FFF2-40B4-BE49-F238E27FC236}">
              <a16:creationId xmlns:a16="http://schemas.microsoft.com/office/drawing/2014/main" id="{BFCA34C9-AEA6-49B7-B1AD-70522B3B886F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Line 680">
          <a:extLst>
            <a:ext uri="{FF2B5EF4-FFF2-40B4-BE49-F238E27FC236}">
              <a16:creationId xmlns:a16="http://schemas.microsoft.com/office/drawing/2014/main" id="{6723C369-6F81-4F05-8564-64FFF5C53D1A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Line 681">
          <a:extLst>
            <a:ext uri="{FF2B5EF4-FFF2-40B4-BE49-F238E27FC236}">
              <a16:creationId xmlns:a16="http://schemas.microsoft.com/office/drawing/2014/main" id="{2B154250-EB56-4C2A-B28C-9D1BF873B66F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Line 682">
          <a:extLst>
            <a:ext uri="{FF2B5EF4-FFF2-40B4-BE49-F238E27FC236}">
              <a16:creationId xmlns:a16="http://schemas.microsoft.com/office/drawing/2014/main" id="{F4D0756E-E9FD-4953-9176-0658A6238E2B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Line 683">
          <a:extLst>
            <a:ext uri="{FF2B5EF4-FFF2-40B4-BE49-F238E27FC236}">
              <a16:creationId xmlns:a16="http://schemas.microsoft.com/office/drawing/2014/main" id="{C7A98917-BE9A-438B-8D4A-741B2EC4471A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Line 684">
          <a:extLst>
            <a:ext uri="{FF2B5EF4-FFF2-40B4-BE49-F238E27FC236}">
              <a16:creationId xmlns:a16="http://schemas.microsoft.com/office/drawing/2014/main" id="{A176DD89-A180-4BED-B895-DA6DD1384307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Line 685">
          <a:extLst>
            <a:ext uri="{FF2B5EF4-FFF2-40B4-BE49-F238E27FC236}">
              <a16:creationId xmlns:a16="http://schemas.microsoft.com/office/drawing/2014/main" id="{00E22B1A-DFC6-43A1-99DC-428047FE6842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Line 686">
          <a:extLst>
            <a:ext uri="{FF2B5EF4-FFF2-40B4-BE49-F238E27FC236}">
              <a16:creationId xmlns:a16="http://schemas.microsoft.com/office/drawing/2014/main" id="{D1DEFFD3-9F09-4E3A-8AFC-C03B99534F8E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Line 687">
          <a:extLst>
            <a:ext uri="{FF2B5EF4-FFF2-40B4-BE49-F238E27FC236}">
              <a16:creationId xmlns:a16="http://schemas.microsoft.com/office/drawing/2014/main" id="{4A443E02-E01D-4944-9F42-3565E0630C5C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Line 688">
          <a:extLst>
            <a:ext uri="{FF2B5EF4-FFF2-40B4-BE49-F238E27FC236}">
              <a16:creationId xmlns:a16="http://schemas.microsoft.com/office/drawing/2014/main" id="{9F1E7C7B-99C8-42B9-9C11-12E8568D0167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Line 689">
          <a:extLst>
            <a:ext uri="{FF2B5EF4-FFF2-40B4-BE49-F238E27FC236}">
              <a16:creationId xmlns:a16="http://schemas.microsoft.com/office/drawing/2014/main" id="{E713AFFA-07A6-40A5-B60E-7F41C1689EA6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Line 690">
          <a:extLst>
            <a:ext uri="{FF2B5EF4-FFF2-40B4-BE49-F238E27FC236}">
              <a16:creationId xmlns:a16="http://schemas.microsoft.com/office/drawing/2014/main" id="{15895310-C0DE-401F-B322-37D16362C1BC}"/>
            </a:ext>
          </a:extLst>
        </xdr:cNvPr>
        <xdr:cNvSpPr>
          <a:spLocks noChangeShapeType="1"/>
        </xdr:cNvSpPr>
      </xdr:nvSpPr>
      <xdr:spPr bwMode="auto">
        <a:xfrm>
          <a:off x="0" y="25229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16" name="Picture 131" descr="toumei">
          <a:extLst>
            <a:ext uri="{FF2B5EF4-FFF2-40B4-BE49-F238E27FC236}">
              <a16:creationId xmlns:a16="http://schemas.microsoft.com/office/drawing/2014/main" id="{497B7542-3A6B-4E80-AB51-AAA41DE2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66675</xdr:colOff>
      <xdr:row>42</xdr:row>
      <xdr:rowOff>0</xdr:rowOff>
    </xdr:from>
    <xdr:to>
      <xdr:col>40</xdr:col>
      <xdr:colOff>142875</xdr:colOff>
      <xdr:row>43</xdr:row>
      <xdr:rowOff>102870</xdr:rowOff>
    </xdr:to>
    <xdr:sp macro="" textlink="">
      <xdr:nvSpPr>
        <xdr:cNvPr id="28" name="Text Box 115">
          <a:extLst>
            <a:ext uri="{FF2B5EF4-FFF2-40B4-BE49-F238E27FC236}">
              <a16:creationId xmlns:a16="http://schemas.microsoft.com/office/drawing/2014/main" id="{707E51F7-A116-4CD2-A0CC-BFBBE3F0C42B}"/>
            </a:ext>
          </a:extLst>
        </xdr:cNvPr>
        <xdr:cNvSpPr txBox="1">
          <a:spLocks noChangeArrowheads="1"/>
        </xdr:cNvSpPr>
      </xdr:nvSpPr>
      <xdr:spPr bwMode="auto">
        <a:xfrm>
          <a:off x="667321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</xdr:colOff>
      <xdr:row>42</xdr:row>
      <xdr:rowOff>19050</xdr:rowOff>
    </xdr:to>
    <xdr:pic>
      <xdr:nvPicPr>
        <xdr:cNvPr id="29" name="Picture 131" descr="toumei">
          <a:extLst>
            <a:ext uri="{FF2B5EF4-FFF2-40B4-BE49-F238E27FC236}">
              <a16:creationId xmlns:a16="http://schemas.microsoft.com/office/drawing/2014/main" id="{C7C622E4-8AC7-40AE-A1B6-12061A12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46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</xdr:colOff>
      <xdr:row>42</xdr:row>
      <xdr:rowOff>19050</xdr:rowOff>
    </xdr:to>
    <xdr:pic>
      <xdr:nvPicPr>
        <xdr:cNvPr id="30" name="Picture 131" descr="toumei">
          <a:extLst>
            <a:ext uri="{FF2B5EF4-FFF2-40B4-BE49-F238E27FC236}">
              <a16:creationId xmlns:a16="http://schemas.microsoft.com/office/drawing/2014/main" id="{301DB18B-58EE-4975-A4AD-21826020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46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42</xdr:row>
      <xdr:rowOff>0</xdr:rowOff>
    </xdr:from>
    <xdr:to>
      <xdr:col>37</xdr:col>
      <xdr:colOff>142875</xdr:colOff>
      <xdr:row>42</xdr:row>
      <xdr:rowOff>118110</xdr:rowOff>
    </xdr:to>
    <xdr:sp macro="" textlink="">
      <xdr:nvSpPr>
        <xdr:cNvPr id="31" name="Text Box 115">
          <a:extLst>
            <a:ext uri="{FF2B5EF4-FFF2-40B4-BE49-F238E27FC236}">
              <a16:creationId xmlns:a16="http://schemas.microsoft.com/office/drawing/2014/main" id="{097E8607-D2E3-45AD-9B38-E79ECD6FD541}"/>
            </a:ext>
          </a:extLst>
        </xdr:cNvPr>
        <xdr:cNvSpPr txBox="1">
          <a:spLocks noChangeArrowheads="1"/>
        </xdr:cNvSpPr>
      </xdr:nvSpPr>
      <xdr:spPr bwMode="auto">
        <a:xfrm>
          <a:off x="7160895" y="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90</xdr:row>
      <xdr:rowOff>0</xdr:rowOff>
    </xdr:from>
    <xdr:ext cx="76200" cy="118110"/>
    <xdr:sp macro="" textlink="">
      <xdr:nvSpPr>
        <xdr:cNvPr id="32" name="Text Box 115">
          <a:extLst>
            <a:ext uri="{FF2B5EF4-FFF2-40B4-BE49-F238E27FC236}">
              <a16:creationId xmlns:a16="http://schemas.microsoft.com/office/drawing/2014/main" id="{6785E56D-AA43-46FD-8965-C64E7844EE81}"/>
            </a:ext>
          </a:extLst>
        </xdr:cNvPr>
        <xdr:cNvSpPr txBox="1">
          <a:spLocks noChangeArrowheads="1"/>
        </xdr:cNvSpPr>
      </xdr:nvSpPr>
      <xdr:spPr bwMode="auto">
        <a:xfrm>
          <a:off x="7160895" y="104927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1</xdr:row>
      <xdr:rowOff>95250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FB42009F-CF4B-432B-BB4B-127B51F89F6C}"/>
            </a:ext>
          </a:extLst>
        </xdr:cNvPr>
        <xdr:cNvSpPr txBox="1">
          <a:spLocks noChangeArrowheads="1"/>
        </xdr:cNvSpPr>
      </xdr:nvSpPr>
      <xdr:spPr bwMode="auto">
        <a:xfrm>
          <a:off x="74580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C319B6B1-C505-41F1-B25B-047533D5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4" name="Picture 131" descr="toumei">
          <a:extLst>
            <a:ext uri="{FF2B5EF4-FFF2-40B4-BE49-F238E27FC236}">
              <a16:creationId xmlns:a16="http://schemas.microsoft.com/office/drawing/2014/main" id="{4F3CAFAA-D9F1-48B3-A251-E0FE22EE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66675</xdr:colOff>
      <xdr:row>48</xdr:row>
      <xdr:rowOff>0</xdr:rowOff>
    </xdr:from>
    <xdr:to>
      <xdr:col>40</xdr:col>
      <xdr:colOff>142875</xdr:colOff>
      <xdr:row>48</xdr:row>
      <xdr:rowOff>133350</xdr:rowOff>
    </xdr:to>
    <xdr:sp macro="" textlink="">
      <xdr:nvSpPr>
        <xdr:cNvPr id="5" name="Text Box 115">
          <a:extLst>
            <a:ext uri="{FF2B5EF4-FFF2-40B4-BE49-F238E27FC236}">
              <a16:creationId xmlns:a16="http://schemas.microsoft.com/office/drawing/2014/main" id="{8BC32661-7679-4B78-A6F6-17BB5F53B34C}"/>
            </a:ext>
          </a:extLst>
        </xdr:cNvPr>
        <xdr:cNvSpPr txBox="1">
          <a:spLocks noChangeArrowheads="1"/>
        </xdr:cNvSpPr>
      </xdr:nvSpPr>
      <xdr:spPr bwMode="auto">
        <a:xfrm>
          <a:off x="7458075" y="1075944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</xdr:colOff>
      <xdr:row>48</xdr:row>
      <xdr:rowOff>19050</xdr:rowOff>
    </xdr:to>
    <xdr:pic>
      <xdr:nvPicPr>
        <xdr:cNvPr id="6" name="Picture 131" descr="toumei">
          <a:extLst>
            <a:ext uri="{FF2B5EF4-FFF2-40B4-BE49-F238E27FC236}">
              <a16:creationId xmlns:a16="http://schemas.microsoft.com/office/drawing/2014/main" id="{84E086D5-189A-4E5B-9EB3-F5B67A1D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07594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</xdr:colOff>
      <xdr:row>48</xdr:row>
      <xdr:rowOff>19050</xdr:rowOff>
    </xdr:to>
    <xdr:pic>
      <xdr:nvPicPr>
        <xdr:cNvPr id="7" name="Picture 131" descr="toumei">
          <a:extLst>
            <a:ext uri="{FF2B5EF4-FFF2-40B4-BE49-F238E27FC236}">
              <a16:creationId xmlns:a16="http://schemas.microsoft.com/office/drawing/2014/main" id="{806B5098-A778-462D-B7FD-AE4696F7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07594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66675</xdr:colOff>
      <xdr:row>48</xdr:row>
      <xdr:rowOff>0</xdr:rowOff>
    </xdr:from>
    <xdr:to>
      <xdr:col>36</xdr:col>
      <xdr:colOff>142875</xdr:colOff>
      <xdr:row>48</xdr:row>
      <xdr:rowOff>124762</xdr:rowOff>
    </xdr:to>
    <xdr:sp macro="" textlink="">
      <xdr:nvSpPr>
        <xdr:cNvPr id="8" name="Text Box 115">
          <a:extLst>
            <a:ext uri="{FF2B5EF4-FFF2-40B4-BE49-F238E27FC236}">
              <a16:creationId xmlns:a16="http://schemas.microsoft.com/office/drawing/2014/main" id="{44E5D714-0BB8-4F43-936F-E020F72A42FD}"/>
            </a:ext>
          </a:extLst>
        </xdr:cNvPr>
        <xdr:cNvSpPr txBox="1">
          <a:spLocks noChangeArrowheads="1"/>
        </xdr:cNvSpPr>
      </xdr:nvSpPr>
      <xdr:spPr bwMode="auto">
        <a:xfrm>
          <a:off x="6787515" y="10759440"/>
          <a:ext cx="76200" cy="124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</xdr:colOff>
      <xdr:row>48</xdr:row>
      <xdr:rowOff>19050</xdr:rowOff>
    </xdr:to>
    <xdr:pic>
      <xdr:nvPicPr>
        <xdr:cNvPr id="9" name="Picture 131" descr="toumei">
          <a:extLst>
            <a:ext uri="{FF2B5EF4-FFF2-40B4-BE49-F238E27FC236}">
              <a16:creationId xmlns:a16="http://schemas.microsoft.com/office/drawing/2014/main" id="{A5950545-E210-42E9-B171-CD932A78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07594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</xdr:colOff>
      <xdr:row>48</xdr:row>
      <xdr:rowOff>19050</xdr:rowOff>
    </xdr:to>
    <xdr:pic>
      <xdr:nvPicPr>
        <xdr:cNvPr id="10" name="Picture 131" descr="toumei">
          <a:extLst>
            <a:ext uri="{FF2B5EF4-FFF2-40B4-BE49-F238E27FC236}">
              <a16:creationId xmlns:a16="http://schemas.microsoft.com/office/drawing/2014/main" id="{E48F6815-FD20-41DD-A5E2-29E08AF1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07594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11" name="Line 328">
          <a:extLst>
            <a:ext uri="{FF2B5EF4-FFF2-40B4-BE49-F238E27FC236}">
              <a16:creationId xmlns:a16="http://schemas.microsoft.com/office/drawing/2014/main" id="{6B8D00FE-C4F7-43A4-A256-AB1DD68CF9A9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37</xdr:col>
      <xdr:colOff>66675</xdr:colOff>
      <xdr:row>48</xdr:row>
      <xdr:rowOff>0</xdr:rowOff>
    </xdr:from>
    <xdr:to>
      <xdr:col>37</xdr:col>
      <xdr:colOff>142875</xdr:colOff>
      <xdr:row>48</xdr:row>
      <xdr:rowOff>118110</xdr:rowOff>
    </xdr:to>
    <xdr:sp macro="" textlink="">
      <xdr:nvSpPr>
        <xdr:cNvPr id="12" name="Text Box 115">
          <a:extLst>
            <a:ext uri="{FF2B5EF4-FFF2-40B4-BE49-F238E27FC236}">
              <a16:creationId xmlns:a16="http://schemas.microsoft.com/office/drawing/2014/main" id="{62195DA4-B11E-43C1-9625-BD77A828C0ED}"/>
            </a:ext>
          </a:extLst>
        </xdr:cNvPr>
        <xdr:cNvSpPr txBox="1">
          <a:spLocks noChangeArrowheads="1"/>
        </xdr:cNvSpPr>
      </xdr:nvSpPr>
      <xdr:spPr bwMode="auto">
        <a:xfrm>
          <a:off x="6955155" y="107594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48</xdr:row>
      <xdr:rowOff>0</xdr:rowOff>
    </xdr:from>
    <xdr:ext cx="76200" cy="118110"/>
    <xdr:sp macro="" textlink="">
      <xdr:nvSpPr>
        <xdr:cNvPr id="13" name="Text Box 115">
          <a:extLst>
            <a:ext uri="{FF2B5EF4-FFF2-40B4-BE49-F238E27FC236}">
              <a16:creationId xmlns:a16="http://schemas.microsoft.com/office/drawing/2014/main" id="{D591A1BC-38D0-4A76-AF61-8652F18B7BB0}"/>
            </a:ext>
          </a:extLst>
        </xdr:cNvPr>
        <xdr:cNvSpPr txBox="1">
          <a:spLocks noChangeArrowheads="1"/>
        </xdr:cNvSpPr>
      </xdr:nvSpPr>
      <xdr:spPr bwMode="auto">
        <a:xfrm>
          <a:off x="6955155" y="107594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37</xdr:col>
      <xdr:colOff>66675</xdr:colOff>
      <xdr:row>46</xdr:row>
      <xdr:rowOff>0</xdr:rowOff>
    </xdr:from>
    <xdr:to>
      <xdr:col>37</xdr:col>
      <xdr:colOff>142875</xdr:colOff>
      <xdr:row>46</xdr:row>
      <xdr:rowOff>118110</xdr:rowOff>
    </xdr:to>
    <xdr:sp macro="" textlink="">
      <xdr:nvSpPr>
        <xdr:cNvPr id="14" name="Text Box 115">
          <a:extLst>
            <a:ext uri="{FF2B5EF4-FFF2-40B4-BE49-F238E27FC236}">
              <a16:creationId xmlns:a16="http://schemas.microsoft.com/office/drawing/2014/main" id="{9AF64E1C-BD87-4672-9828-11B2E3C4FDF3}"/>
            </a:ext>
          </a:extLst>
        </xdr:cNvPr>
        <xdr:cNvSpPr txBox="1">
          <a:spLocks noChangeArrowheads="1"/>
        </xdr:cNvSpPr>
      </xdr:nvSpPr>
      <xdr:spPr bwMode="auto">
        <a:xfrm>
          <a:off x="6955155" y="1034796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89</xdr:row>
      <xdr:rowOff>0</xdr:rowOff>
    </xdr:from>
    <xdr:ext cx="76200" cy="118110"/>
    <xdr:sp macro="" textlink="">
      <xdr:nvSpPr>
        <xdr:cNvPr id="15" name="Text Box 115">
          <a:extLst>
            <a:ext uri="{FF2B5EF4-FFF2-40B4-BE49-F238E27FC236}">
              <a16:creationId xmlns:a16="http://schemas.microsoft.com/office/drawing/2014/main" id="{2A4C76D0-7150-40CC-984C-D188B3DE03BF}"/>
            </a:ext>
          </a:extLst>
        </xdr:cNvPr>
        <xdr:cNvSpPr txBox="1">
          <a:spLocks noChangeArrowheads="1"/>
        </xdr:cNvSpPr>
      </xdr:nvSpPr>
      <xdr:spPr bwMode="auto">
        <a:xfrm>
          <a:off x="6955155" y="2084070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16" name="Line 328">
          <a:extLst>
            <a:ext uri="{FF2B5EF4-FFF2-40B4-BE49-F238E27FC236}">
              <a16:creationId xmlns:a16="http://schemas.microsoft.com/office/drawing/2014/main" id="{DD5AC93A-6E87-4B02-BED6-B40A75E7E90F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17" name="Line 328">
          <a:extLst>
            <a:ext uri="{FF2B5EF4-FFF2-40B4-BE49-F238E27FC236}">
              <a16:creationId xmlns:a16="http://schemas.microsoft.com/office/drawing/2014/main" id="{861FE4F3-3E28-401D-885D-91D5B8244F5C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18" name="Line 328">
          <a:extLst>
            <a:ext uri="{FF2B5EF4-FFF2-40B4-BE49-F238E27FC236}">
              <a16:creationId xmlns:a16="http://schemas.microsoft.com/office/drawing/2014/main" id="{C18191DB-1BA4-4C63-95AC-D077E23885BB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19" name="Line 328">
          <a:extLst>
            <a:ext uri="{FF2B5EF4-FFF2-40B4-BE49-F238E27FC236}">
              <a16:creationId xmlns:a16="http://schemas.microsoft.com/office/drawing/2014/main" id="{212F2475-2C91-4AEC-A9F4-6E164AD7E4D5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102</xdr:row>
      <xdr:rowOff>0</xdr:rowOff>
    </xdr:from>
    <xdr:to>
      <xdr:col>20</xdr:col>
      <xdr:colOff>171450</xdr:colOff>
      <xdr:row>102</xdr:row>
      <xdr:rowOff>0</xdr:rowOff>
    </xdr:to>
    <xdr:sp macro="" textlink="">
      <xdr:nvSpPr>
        <xdr:cNvPr id="20" name="Line 328">
          <a:extLst>
            <a:ext uri="{FF2B5EF4-FFF2-40B4-BE49-F238E27FC236}">
              <a16:creationId xmlns:a16="http://schemas.microsoft.com/office/drawing/2014/main" id="{F2F47550-21E6-4122-8315-2985C45C98B5}"/>
            </a:ext>
          </a:extLst>
        </xdr:cNvPr>
        <xdr:cNvSpPr>
          <a:spLocks noChangeShapeType="1"/>
        </xdr:cNvSpPr>
      </xdr:nvSpPr>
      <xdr:spPr bwMode="auto">
        <a:xfrm>
          <a:off x="4076700" y="235153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102</xdr:row>
      <xdr:rowOff>0</xdr:rowOff>
    </xdr:from>
    <xdr:to>
      <xdr:col>20</xdr:col>
      <xdr:colOff>171450</xdr:colOff>
      <xdr:row>102</xdr:row>
      <xdr:rowOff>0</xdr:rowOff>
    </xdr:to>
    <xdr:sp macro="" textlink="">
      <xdr:nvSpPr>
        <xdr:cNvPr id="21" name="Line 328">
          <a:extLst>
            <a:ext uri="{FF2B5EF4-FFF2-40B4-BE49-F238E27FC236}">
              <a16:creationId xmlns:a16="http://schemas.microsoft.com/office/drawing/2014/main" id="{F20B6549-0714-4957-AE0E-722F83EAF33E}"/>
            </a:ext>
          </a:extLst>
        </xdr:cNvPr>
        <xdr:cNvSpPr>
          <a:spLocks noChangeShapeType="1"/>
        </xdr:cNvSpPr>
      </xdr:nvSpPr>
      <xdr:spPr bwMode="auto">
        <a:xfrm>
          <a:off x="4076700" y="235153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102</xdr:row>
      <xdr:rowOff>0</xdr:rowOff>
    </xdr:from>
    <xdr:to>
      <xdr:col>20</xdr:col>
      <xdr:colOff>171450</xdr:colOff>
      <xdr:row>102</xdr:row>
      <xdr:rowOff>0</xdr:rowOff>
    </xdr:to>
    <xdr:sp macro="" textlink="">
      <xdr:nvSpPr>
        <xdr:cNvPr id="22" name="Line 328">
          <a:extLst>
            <a:ext uri="{FF2B5EF4-FFF2-40B4-BE49-F238E27FC236}">
              <a16:creationId xmlns:a16="http://schemas.microsoft.com/office/drawing/2014/main" id="{40E3EB88-E712-4713-8D3E-68AC0CE1C0F5}"/>
            </a:ext>
          </a:extLst>
        </xdr:cNvPr>
        <xdr:cNvSpPr>
          <a:spLocks noChangeShapeType="1"/>
        </xdr:cNvSpPr>
      </xdr:nvSpPr>
      <xdr:spPr bwMode="auto">
        <a:xfrm>
          <a:off x="4076700" y="235153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102</xdr:row>
      <xdr:rowOff>0</xdr:rowOff>
    </xdr:from>
    <xdr:to>
      <xdr:col>20</xdr:col>
      <xdr:colOff>171450</xdr:colOff>
      <xdr:row>102</xdr:row>
      <xdr:rowOff>0</xdr:rowOff>
    </xdr:to>
    <xdr:sp macro="" textlink="">
      <xdr:nvSpPr>
        <xdr:cNvPr id="23" name="Line 328">
          <a:extLst>
            <a:ext uri="{FF2B5EF4-FFF2-40B4-BE49-F238E27FC236}">
              <a16:creationId xmlns:a16="http://schemas.microsoft.com/office/drawing/2014/main" id="{FDDFA99D-6C06-4099-98D9-3004006BEECA}"/>
            </a:ext>
          </a:extLst>
        </xdr:cNvPr>
        <xdr:cNvSpPr>
          <a:spLocks noChangeShapeType="1"/>
        </xdr:cNvSpPr>
      </xdr:nvSpPr>
      <xdr:spPr bwMode="auto">
        <a:xfrm>
          <a:off x="4076700" y="235153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102</xdr:row>
      <xdr:rowOff>0</xdr:rowOff>
    </xdr:from>
    <xdr:to>
      <xdr:col>20</xdr:col>
      <xdr:colOff>171450</xdr:colOff>
      <xdr:row>102</xdr:row>
      <xdr:rowOff>0</xdr:rowOff>
    </xdr:to>
    <xdr:sp macro="" textlink="">
      <xdr:nvSpPr>
        <xdr:cNvPr id="24" name="Line 328">
          <a:extLst>
            <a:ext uri="{FF2B5EF4-FFF2-40B4-BE49-F238E27FC236}">
              <a16:creationId xmlns:a16="http://schemas.microsoft.com/office/drawing/2014/main" id="{0547F123-2585-4F27-95A8-941F09BE951A}"/>
            </a:ext>
          </a:extLst>
        </xdr:cNvPr>
        <xdr:cNvSpPr>
          <a:spLocks noChangeShapeType="1"/>
        </xdr:cNvSpPr>
      </xdr:nvSpPr>
      <xdr:spPr bwMode="auto">
        <a:xfrm>
          <a:off x="4076700" y="235153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102</xdr:row>
      <xdr:rowOff>0</xdr:rowOff>
    </xdr:from>
    <xdr:to>
      <xdr:col>20</xdr:col>
      <xdr:colOff>171450</xdr:colOff>
      <xdr:row>102</xdr:row>
      <xdr:rowOff>0</xdr:rowOff>
    </xdr:to>
    <xdr:sp macro="" textlink="">
      <xdr:nvSpPr>
        <xdr:cNvPr id="25" name="Line 328">
          <a:extLst>
            <a:ext uri="{FF2B5EF4-FFF2-40B4-BE49-F238E27FC236}">
              <a16:creationId xmlns:a16="http://schemas.microsoft.com/office/drawing/2014/main" id="{206E85F9-88BC-42D2-9953-71EBE3D32EE2}"/>
            </a:ext>
          </a:extLst>
        </xdr:cNvPr>
        <xdr:cNvSpPr>
          <a:spLocks noChangeShapeType="1"/>
        </xdr:cNvSpPr>
      </xdr:nvSpPr>
      <xdr:spPr bwMode="auto">
        <a:xfrm>
          <a:off x="4076700" y="235153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26" name="Line 328">
          <a:extLst>
            <a:ext uri="{FF2B5EF4-FFF2-40B4-BE49-F238E27FC236}">
              <a16:creationId xmlns:a16="http://schemas.microsoft.com/office/drawing/2014/main" id="{58B8BAD6-D5CD-439E-B189-FBDB0533D30C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27" name="Line 328">
          <a:extLst>
            <a:ext uri="{FF2B5EF4-FFF2-40B4-BE49-F238E27FC236}">
              <a16:creationId xmlns:a16="http://schemas.microsoft.com/office/drawing/2014/main" id="{F07E3F68-0E92-44DD-BE87-F640DFBEC9BC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28" name="Line 328">
          <a:extLst>
            <a:ext uri="{FF2B5EF4-FFF2-40B4-BE49-F238E27FC236}">
              <a16:creationId xmlns:a16="http://schemas.microsoft.com/office/drawing/2014/main" id="{4E7E4723-8AC9-412E-8588-12F639C406A5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29" name="Line 328">
          <a:extLst>
            <a:ext uri="{FF2B5EF4-FFF2-40B4-BE49-F238E27FC236}">
              <a16:creationId xmlns:a16="http://schemas.microsoft.com/office/drawing/2014/main" id="{70A1930C-60D2-4D8B-9EC7-48A2367400C7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30" name="Line 328">
          <a:extLst>
            <a:ext uri="{FF2B5EF4-FFF2-40B4-BE49-F238E27FC236}">
              <a16:creationId xmlns:a16="http://schemas.microsoft.com/office/drawing/2014/main" id="{5D949499-EF73-49AF-A16D-7CB9B016F076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113</xdr:row>
      <xdr:rowOff>0</xdr:rowOff>
    </xdr:from>
    <xdr:to>
      <xdr:col>20</xdr:col>
      <xdr:colOff>171450</xdr:colOff>
      <xdr:row>113</xdr:row>
      <xdr:rowOff>0</xdr:rowOff>
    </xdr:to>
    <xdr:sp macro="" textlink="">
      <xdr:nvSpPr>
        <xdr:cNvPr id="31" name="Line 328">
          <a:extLst>
            <a:ext uri="{FF2B5EF4-FFF2-40B4-BE49-F238E27FC236}">
              <a16:creationId xmlns:a16="http://schemas.microsoft.com/office/drawing/2014/main" id="{75D0169F-67BF-4278-941C-24AC05A6DEDE}"/>
            </a:ext>
          </a:extLst>
        </xdr:cNvPr>
        <xdr:cNvSpPr>
          <a:spLocks noChangeShapeType="1"/>
        </xdr:cNvSpPr>
      </xdr:nvSpPr>
      <xdr:spPr bwMode="auto">
        <a:xfrm>
          <a:off x="4076700" y="257784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2" name="Line 328">
          <a:extLst>
            <a:ext uri="{FF2B5EF4-FFF2-40B4-BE49-F238E27FC236}">
              <a16:creationId xmlns:a16="http://schemas.microsoft.com/office/drawing/2014/main" id="{B3BB3680-531B-4890-9D19-1A48BB655967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3" name="Line 328">
          <a:extLst>
            <a:ext uri="{FF2B5EF4-FFF2-40B4-BE49-F238E27FC236}">
              <a16:creationId xmlns:a16="http://schemas.microsoft.com/office/drawing/2014/main" id="{9CFF6D6A-BEF2-4421-8B99-5F93FECFC092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4" name="Line 328">
          <a:extLst>
            <a:ext uri="{FF2B5EF4-FFF2-40B4-BE49-F238E27FC236}">
              <a16:creationId xmlns:a16="http://schemas.microsoft.com/office/drawing/2014/main" id="{416C14D4-71E4-44DF-AB44-BFEFDE61DDFC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5" name="Line 328">
          <a:extLst>
            <a:ext uri="{FF2B5EF4-FFF2-40B4-BE49-F238E27FC236}">
              <a16:creationId xmlns:a16="http://schemas.microsoft.com/office/drawing/2014/main" id="{8E4E0CB3-B3E1-453D-9976-FC1A7D8439A4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6" name="Line 328">
          <a:extLst>
            <a:ext uri="{FF2B5EF4-FFF2-40B4-BE49-F238E27FC236}">
              <a16:creationId xmlns:a16="http://schemas.microsoft.com/office/drawing/2014/main" id="{95E3D7E2-3615-4F33-99F8-9F41698C19D3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7" name="Line 328">
          <a:extLst>
            <a:ext uri="{FF2B5EF4-FFF2-40B4-BE49-F238E27FC236}">
              <a16:creationId xmlns:a16="http://schemas.microsoft.com/office/drawing/2014/main" id="{6DBAA126-9EF1-4E78-81A2-8C97D8128A46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8" name="Line 328">
          <a:extLst>
            <a:ext uri="{FF2B5EF4-FFF2-40B4-BE49-F238E27FC236}">
              <a16:creationId xmlns:a16="http://schemas.microsoft.com/office/drawing/2014/main" id="{B862F37B-0858-46AC-A466-1406F35B2E9E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39" name="Line 328">
          <a:extLst>
            <a:ext uri="{FF2B5EF4-FFF2-40B4-BE49-F238E27FC236}">
              <a16:creationId xmlns:a16="http://schemas.microsoft.com/office/drawing/2014/main" id="{8AB3A21D-78C0-4853-B281-23725074D199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40" name="Line 328">
          <a:extLst>
            <a:ext uri="{FF2B5EF4-FFF2-40B4-BE49-F238E27FC236}">
              <a16:creationId xmlns:a16="http://schemas.microsoft.com/office/drawing/2014/main" id="{9F0A3A37-5A01-4477-9704-86CDFA15D0BA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41" name="Line 328">
          <a:extLst>
            <a:ext uri="{FF2B5EF4-FFF2-40B4-BE49-F238E27FC236}">
              <a16:creationId xmlns:a16="http://schemas.microsoft.com/office/drawing/2014/main" id="{7771FFED-BA2B-42ED-BD97-4EBBAAB39D4E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1</xdr:row>
      <xdr:rowOff>95250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EF8709B5-1188-4C6F-A0CC-18047EC4916D}"/>
            </a:ext>
          </a:extLst>
        </xdr:cNvPr>
        <xdr:cNvSpPr txBox="1">
          <a:spLocks noChangeArrowheads="1"/>
        </xdr:cNvSpPr>
      </xdr:nvSpPr>
      <xdr:spPr bwMode="auto">
        <a:xfrm>
          <a:off x="74580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A1D7836B-8B16-4AA3-8389-501B3E56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4" name="Picture 131" descr="toumei">
          <a:extLst>
            <a:ext uri="{FF2B5EF4-FFF2-40B4-BE49-F238E27FC236}">
              <a16:creationId xmlns:a16="http://schemas.microsoft.com/office/drawing/2014/main" id="{2FE0523F-7FA8-4366-B6B6-94372192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40</xdr:row>
      <xdr:rowOff>0</xdr:rowOff>
    </xdr:from>
    <xdr:to>
      <xdr:col>20</xdr:col>
      <xdr:colOff>171450</xdr:colOff>
      <xdr:row>40</xdr:row>
      <xdr:rowOff>0</xdr:rowOff>
    </xdr:to>
    <xdr:sp macro="" textlink="">
      <xdr:nvSpPr>
        <xdr:cNvPr id="5" name="Line 328">
          <a:extLst>
            <a:ext uri="{FF2B5EF4-FFF2-40B4-BE49-F238E27FC236}">
              <a16:creationId xmlns:a16="http://schemas.microsoft.com/office/drawing/2014/main" id="{B4C1F4C2-12FC-44A9-BA26-EAB38D9E9609}"/>
            </a:ext>
          </a:extLst>
        </xdr:cNvPr>
        <xdr:cNvSpPr>
          <a:spLocks noChangeShapeType="1"/>
        </xdr:cNvSpPr>
      </xdr:nvSpPr>
      <xdr:spPr bwMode="auto">
        <a:xfrm>
          <a:off x="4076700" y="67208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6" name="Line 328">
          <a:extLst>
            <a:ext uri="{FF2B5EF4-FFF2-40B4-BE49-F238E27FC236}">
              <a16:creationId xmlns:a16="http://schemas.microsoft.com/office/drawing/2014/main" id="{FF9C0F02-2528-4F22-879E-91D40B1047E8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7" name="Line 328">
          <a:extLst>
            <a:ext uri="{FF2B5EF4-FFF2-40B4-BE49-F238E27FC236}">
              <a16:creationId xmlns:a16="http://schemas.microsoft.com/office/drawing/2014/main" id="{C4B10B26-4F98-43F4-9B00-2E58A80D3DC2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8" name="Line 328">
          <a:extLst>
            <a:ext uri="{FF2B5EF4-FFF2-40B4-BE49-F238E27FC236}">
              <a16:creationId xmlns:a16="http://schemas.microsoft.com/office/drawing/2014/main" id="{88F2A72C-9B12-479A-ACF9-F69A9B886FA1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36</xdr:col>
      <xdr:colOff>66675</xdr:colOff>
      <xdr:row>48</xdr:row>
      <xdr:rowOff>0</xdr:rowOff>
    </xdr:from>
    <xdr:to>
      <xdr:col>36</xdr:col>
      <xdr:colOff>142875</xdr:colOff>
      <xdr:row>48</xdr:row>
      <xdr:rowOff>124550</xdr:rowOff>
    </xdr:to>
    <xdr:sp macro="" textlink="">
      <xdr:nvSpPr>
        <xdr:cNvPr id="9" name="Text Box 115">
          <a:extLst>
            <a:ext uri="{FF2B5EF4-FFF2-40B4-BE49-F238E27FC236}">
              <a16:creationId xmlns:a16="http://schemas.microsoft.com/office/drawing/2014/main" id="{6280A82A-05E0-4889-BBF4-4795BD334E87}"/>
            </a:ext>
          </a:extLst>
        </xdr:cNvPr>
        <xdr:cNvSpPr txBox="1">
          <a:spLocks noChangeArrowheads="1"/>
        </xdr:cNvSpPr>
      </xdr:nvSpPr>
      <xdr:spPr bwMode="auto">
        <a:xfrm>
          <a:off x="7458075" y="7482840"/>
          <a:ext cx="76200" cy="12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</xdr:colOff>
      <xdr:row>48</xdr:row>
      <xdr:rowOff>19050</xdr:rowOff>
    </xdr:to>
    <xdr:pic>
      <xdr:nvPicPr>
        <xdr:cNvPr id="10" name="Picture 131" descr="toumei">
          <a:extLst>
            <a:ext uri="{FF2B5EF4-FFF2-40B4-BE49-F238E27FC236}">
              <a16:creationId xmlns:a16="http://schemas.microsoft.com/office/drawing/2014/main" id="{D3912817-CE41-43C8-A65D-53F08C53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74828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128788</xdr:colOff>
      <xdr:row>48</xdr:row>
      <xdr:rowOff>0</xdr:rowOff>
    </xdr:from>
    <xdr:to>
      <xdr:col>17</xdr:col>
      <xdr:colOff>147838</xdr:colOff>
      <xdr:row>48</xdr:row>
      <xdr:rowOff>19050</xdr:rowOff>
    </xdr:to>
    <xdr:pic>
      <xdr:nvPicPr>
        <xdr:cNvPr id="11" name="Picture 131" descr="toumei">
          <a:extLst>
            <a:ext uri="{FF2B5EF4-FFF2-40B4-BE49-F238E27FC236}">
              <a16:creationId xmlns:a16="http://schemas.microsoft.com/office/drawing/2014/main" id="{283DCAD2-037F-49F5-A6DB-A80E948C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140" y="8961549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48</xdr:row>
      <xdr:rowOff>0</xdr:rowOff>
    </xdr:from>
    <xdr:to>
      <xdr:col>37</xdr:col>
      <xdr:colOff>142875</xdr:colOff>
      <xdr:row>48</xdr:row>
      <xdr:rowOff>118110</xdr:rowOff>
    </xdr:to>
    <xdr:sp macro="" textlink="">
      <xdr:nvSpPr>
        <xdr:cNvPr id="12" name="Text Box 115">
          <a:extLst>
            <a:ext uri="{FF2B5EF4-FFF2-40B4-BE49-F238E27FC236}">
              <a16:creationId xmlns:a16="http://schemas.microsoft.com/office/drawing/2014/main" id="{F3CA9819-A2A6-4ADD-A3BC-842792C647A8}"/>
            </a:ext>
          </a:extLst>
        </xdr:cNvPr>
        <xdr:cNvSpPr txBox="1">
          <a:spLocks noChangeArrowheads="1"/>
        </xdr:cNvSpPr>
      </xdr:nvSpPr>
      <xdr:spPr bwMode="auto">
        <a:xfrm>
          <a:off x="6955155" y="1036320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94</xdr:row>
      <xdr:rowOff>0</xdr:rowOff>
    </xdr:from>
    <xdr:ext cx="76200" cy="118110"/>
    <xdr:sp macro="" textlink="">
      <xdr:nvSpPr>
        <xdr:cNvPr id="13" name="Text Box 115">
          <a:extLst>
            <a:ext uri="{FF2B5EF4-FFF2-40B4-BE49-F238E27FC236}">
              <a16:creationId xmlns:a16="http://schemas.microsoft.com/office/drawing/2014/main" id="{668D726C-08CB-413B-B470-C693C4CD3224}"/>
            </a:ext>
          </a:extLst>
        </xdr:cNvPr>
        <xdr:cNvSpPr txBox="1">
          <a:spLocks noChangeArrowheads="1"/>
        </xdr:cNvSpPr>
      </xdr:nvSpPr>
      <xdr:spPr bwMode="auto">
        <a:xfrm>
          <a:off x="6955155" y="208559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20</xdr:col>
      <xdr:colOff>38100</xdr:colOff>
      <xdr:row>116</xdr:row>
      <xdr:rowOff>0</xdr:rowOff>
    </xdr:from>
    <xdr:to>
      <xdr:col>20</xdr:col>
      <xdr:colOff>171450</xdr:colOff>
      <xdr:row>116</xdr:row>
      <xdr:rowOff>0</xdr:rowOff>
    </xdr:to>
    <xdr:sp macro="" textlink="">
      <xdr:nvSpPr>
        <xdr:cNvPr id="14" name="Line 328">
          <a:extLst>
            <a:ext uri="{FF2B5EF4-FFF2-40B4-BE49-F238E27FC236}">
              <a16:creationId xmlns:a16="http://schemas.microsoft.com/office/drawing/2014/main" id="{0F09FFB2-68B5-4BF3-96FC-9A11E90CDCE3}"/>
            </a:ext>
          </a:extLst>
        </xdr:cNvPr>
        <xdr:cNvSpPr>
          <a:spLocks noChangeShapeType="1"/>
        </xdr:cNvSpPr>
      </xdr:nvSpPr>
      <xdr:spPr bwMode="auto">
        <a:xfrm>
          <a:off x="4076700" y="253822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116</xdr:row>
      <xdr:rowOff>0</xdr:rowOff>
    </xdr:from>
    <xdr:to>
      <xdr:col>20</xdr:col>
      <xdr:colOff>171450</xdr:colOff>
      <xdr:row>116</xdr:row>
      <xdr:rowOff>0</xdr:rowOff>
    </xdr:to>
    <xdr:sp macro="" textlink="">
      <xdr:nvSpPr>
        <xdr:cNvPr id="15" name="Line 328">
          <a:extLst>
            <a:ext uri="{FF2B5EF4-FFF2-40B4-BE49-F238E27FC236}">
              <a16:creationId xmlns:a16="http://schemas.microsoft.com/office/drawing/2014/main" id="{7D73F520-017F-45B3-BEE9-23912EB48AF1}"/>
            </a:ext>
          </a:extLst>
        </xdr:cNvPr>
        <xdr:cNvSpPr>
          <a:spLocks noChangeShapeType="1"/>
        </xdr:cNvSpPr>
      </xdr:nvSpPr>
      <xdr:spPr bwMode="auto">
        <a:xfrm>
          <a:off x="4076700" y="2538222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16" name="Line 328">
          <a:extLst>
            <a:ext uri="{FF2B5EF4-FFF2-40B4-BE49-F238E27FC236}">
              <a16:creationId xmlns:a16="http://schemas.microsoft.com/office/drawing/2014/main" id="{965510FC-D706-4A97-AE4E-C14A7650F1AA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17" name="Line 328">
          <a:extLst>
            <a:ext uri="{FF2B5EF4-FFF2-40B4-BE49-F238E27FC236}">
              <a16:creationId xmlns:a16="http://schemas.microsoft.com/office/drawing/2014/main" id="{44DF4EF1-8061-4D03-A664-981B50D2C966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18" name="Line 328">
          <a:extLst>
            <a:ext uri="{FF2B5EF4-FFF2-40B4-BE49-F238E27FC236}">
              <a16:creationId xmlns:a16="http://schemas.microsoft.com/office/drawing/2014/main" id="{F5845F3A-9D8B-44CE-9414-DA7E7B5FB4F8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19" name="Line 328">
          <a:extLst>
            <a:ext uri="{FF2B5EF4-FFF2-40B4-BE49-F238E27FC236}">
              <a16:creationId xmlns:a16="http://schemas.microsoft.com/office/drawing/2014/main" id="{3BF8E1C0-1696-45F5-9CEB-2E05CA0192F6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20" name="Line 328">
          <a:extLst>
            <a:ext uri="{FF2B5EF4-FFF2-40B4-BE49-F238E27FC236}">
              <a16:creationId xmlns:a16="http://schemas.microsoft.com/office/drawing/2014/main" id="{F0397DA6-731E-446A-9349-6A7586E927A3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21" name="Line 328">
          <a:extLst>
            <a:ext uri="{FF2B5EF4-FFF2-40B4-BE49-F238E27FC236}">
              <a16:creationId xmlns:a16="http://schemas.microsoft.com/office/drawing/2014/main" id="{C25348ED-ECD1-422F-89B7-BF28741469C9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22" name="Line 328">
          <a:extLst>
            <a:ext uri="{FF2B5EF4-FFF2-40B4-BE49-F238E27FC236}">
              <a16:creationId xmlns:a16="http://schemas.microsoft.com/office/drawing/2014/main" id="{0EC7E3D5-376C-466B-9FC1-7EE979F602E3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14</xdr:row>
      <xdr:rowOff>0</xdr:rowOff>
    </xdr:from>
    <xdr:to>
      <xdr:col>20</xdr:col>
      <xdr:colOff>171450</xdr:colOff>
      <xdr:row>14</xdr:row>
      <xdr:rowOff>0</xdr:rowOff>
    </xdr:to>
    <xdr:sp macro="" textlink="">
      <xdr:nvSpPr>
        <xdr:cNvPr id="23" name="Line 328">
          <a:extLst>
            <a:ext uri="{FF2B5EF4-FFF2-40B4-BE49-F238E27FC236}">
              <a16:creationId xmlns:a16="http://schemas.microsoft.com/office/drawing/2014/main" id="{C83C6F1E-31D3-4C82-9E55-60414EC51563}"/>
            </a:ext>
          </a:extLst>
        </xdr:cNvPr>
        <xdr:cNvSpPr>
          <a:spLocks noChangeShapeType="1"/>
        </xdr:cNvSpPr>
      </xdr:nvSpPr>
      <xdr:spPr bwMode="auto">
        <a:xfrm>
          <a:off x="4076700" y="26212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24" name="Line 328">
          <a:extLst>
            <a:ext uri="{FF2B5EF4-FFF2-40B4-BE49-F238E27FC236}">
              <a16:creationId xmlns:a16="http://schemas.microsoft.com/office/drawing/2014/main" id="{8B74DF5B-25B2-48CC-AA1D-ED38032D214E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25" name="Line 328">
          <a:extLst>
            <a:ext uri="{FF2B5EF4-FFF2-40B4-BE49-F238E27FC236}">
              <a16:creationId xmlns:a16="http://schemas.microsoft.com/office/drawing/2014/main" id="{219D0C0F-00E6-472E-93D0-4A5F376FE110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26" name="Line 328">
          <a:extLst>
            <a:ext uri="{FF2B5EF4-FFF2-40B4-BE49-F238E27FC236}">
              <a16:creationId xmlns:a16="http://schemas.microsoft.com/office/drawing/2014/main" id="{D1A9DD52-FDC9-42D4-BE83-E785442FDBDF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27" name="Line 328">
          <a:extLst>
            <a:ext uri="{FF2B5EF4-FFF2-40B4-BE49-F238E27FC236}">
              <a16:creationId xmlns:a16="http://schemas.microsoft.com/office/drawing/2014/main" id="{EC14CCA1-74BD-4E07-AE08-944DA091047C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28" name="Line 328">
          <a:extLst>
            <a:ext uri="{FF2B5EF4-FFF2-40B4-BE49-F238E27FC236}">
              <a16:creationId xmlns:a16="http://schemas.microsoft.com/office/drawing/2014/main" id="{8EA645F7-40AD-4E51-A165-E7CE3CEFECEB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29" name="Line 328">
          <a:extLst>
            <a:ext uri="{FF2B5EF4-FFF2-40B4-BE49-F238E27FC236}">
              <a16:creationId xmlns:a16="http://schemas.microsoft.com/office/drawing/2014/main" id="{F4C9D4B0-C1F9-473D-9E80-33EA1390FB37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30" name="Line 328">
          <a:extLst>
            <a:ext uri="{FF2B5EF4-FFF2-40B4-BE49-F238E27FC236}">
              <a16:creationId xmlns:a16="http://schemas.microsoft.com/office/drawing/2014/main" id="{F5FD7978-256A-4633-A9C2-43A7EAE7B775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31" name="Line 328">
          <a:extLst>
            <a:ext uri="{FF2B5EF4-FFF2-40B4-BE49-F238E27FC236}">
              <a16:creationId xmlns:a16="http://schemas.microsoft.com/office/drawing/2014/main" id="{A8154F00-1EFC-494F-BBB3-E767ACCA6499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32" name="Line 328">
          <a:extLst>
            <a:ext uri="{FF2B5EF4-FFF2-40B4-BE49-F238E27FC236}">
              <a16:creationId xmlns:a16="http://schemas.microsoft.com/office/drawing/2014/main" id="{AC395554-8D33-4C4C-85F3-19D26FF9022D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27</xdr:row>
      <xdr:rowOff>0</xdr:rowOff>
    </xdr:from>
    <xdr:to>
      <xdr:col>20</xdr:col>
      <xdr:colOff>171450</xdr:colOff>
      <xdr:row>27</xdr:row>
      <xdr:rowOff>0</xdr:rowOff>
    </xdr:to>
    <xdr:sp macro="" textlink="">
      <xdr:nvSpPr>
        <xdr:cNvPr id="33" name="Line 328">
          <a:extLst>
            <a:ext uri="{FF2B5EF4-FFF2-40B4-BE49-F238E27FC236}">
              <a16:creationId xmlns:a16="http://schemas.microsoft.com/office/drawing/2014/main" id="{805F49F5-7C46-41B3-BE8C-FED10A8EE50D}"/>
            </a:ext>
          </a:extLst>
        </xdr:cNvPr>
        <xdr:cNvSpPr>
          <a:spLocks noChangeShapeType="1"/>
        </xdr:cNvSpPr>
      </xdr:nvSpPr>
      <xdr:spPr bwMode="auto">
        <a:xfrm>
          <a:off x="4076700" y="46710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1</xdr:row>
      <xdr:rowOff>19050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49928C6F-2025-4906-B5A9-F97282D552BF}"/>
            </a:ext>
          </a:extLst>
        </xdr:cNvPr>
        <xdr:cNvSpPr txBox="1">
          <a:spLocks noChangeArrowheads="1"/>
        </xdr:cNvSpPr>
      </xdr:nvSpPr>
      <xdr:spPr bwMode="auto">
        <a:xfrm>
          <a:off x="74580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A2EB6E13-7A37-4B98-9706-FB5FE3C3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4" name="Picture 131" descr="toumei">
          <a:extLst>
            <a:ext uri="{FF2B5EF4-FFF2-40B4-BE49-F238E27FC236}">
              <a16:creationId xmlns:a16="http://schemas.microsoft.com/office/drawing/2014/main" id="{589BF05E-5FD3-4C09-A6E7-F3F08D28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66675</xdr:colOff>
      <xdr:row>42</xdr:row>
      <xdr:rowOff>0</xdr:rowOff>
    </xdr:from>
    <xdr:to>
      <xdr:col>40</xdr:col>
      <xdr:colOff>142875</xdr:colOff>
      <xdr:row>42</xdr:row>
      <xdr:rowOff>118110</xdr:rowOff>
    </xdr:to>
    <xdr:sp macro="" textlink="">
      <xdr:nvSpPr>
        <xdr:cNvPr id="5" name="Text Box 115">
          <a:extLst>
            <a:ext uri="{FF2B5EF4-FFF2-40B4-BE49-F238E27FC236}">
              <a16:creationId xmlns:a16="http://schemas.microsoft.com/office/drawing/2014/main" id="{34E359F7-2409-4572-9902-44FFED9B29B8}"/>
            </a:ext>
          </a:extLst>
        </xdr:cNvPr>
        <xdr:cNvSpPr txBox="1">
          <a:spLocks noChangeArrowheads="1"/>
        </xdr:cNvSpPr>
      </xdr:nvSpPr>
      <xdr:spPr bwMode="auto">
        <a:xfrm>
          <a:off x="7458075" y="720852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</xdr:colOff>
      <xdr:row>42</xdr:row>
      <xdr:rowOff>19050</xdr:rowOff>
    </xdr:to>
    <xdr:pic>
      <xdr:nvPicPr>
        <xdr:cNvPr id="6" name="Picture 131" descr="toumei">
          <a:extLst>
            <a:ext uri="{FF2B5EF4-FFF2-40B4-BE49-F238E27FC236}">
              <a16:creationId xmlns:a16="http://schemas.microsoft.com/office/drawing/2014/main" id="{019E205B-BB2C-44C8-85B2-A897ABBA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720852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</xdr:colOff>
      <xdr:row>42</xdr:row>
      <xdr:rowOff>19050</xdr:rowOff>
    </xdr:to>
    <xdr:pic>
      <xdr:nvPicPr>
        <xdr:cNvPr id="7" name="Picture 131" descr="toumei">
          <a:extLst>
            <a:ext uri="{FF2B5EF4-FFF2-40B4-BE49-F238E27FC236}">
              <a16:creationId xmlns:a16="http://schemas.microsoft.com/office/drawing/2014/main" id="{3E608593-D5F6-4663-8D38-B09B9D4B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720852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8" name="Picture 131" descr="toumei">
          <a:extLst>
            <a:ext uri="{FF2B5EF4-FFF2-40B4-BE49-F238E27FC236}">
              <a16:creationId xmlns:a16="http://schemas.microsoft.com/office/drawing/2014/main" id="{3076A411-6605-4450-BDCA-0A9EF9D3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9" name="Picture 131" descr="toumei">
          <a:extLst>
            <a:ext uri="{FF2B5EF4-FFF2-40B4-BE49-F238E27FC236}">
              <a16:creationId xmlns:a16="http://schemas.microsoft.com/office/drawing/2014/main" id="{7FC0701F-3576-4876-9FFA-5FB310AC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10" name="Line 328">
          <a:extLst>
            <a:ext uri="{FF2B5EF4-FFF2-40B4-BE49-F238E27FC236}">
              <a16:creationId xmlns:a16="http://schemas.microsoft.com/office/drawing/2014/main" id="{8D8951F9-0A81-42C5-8FAF-CB03DF28AB53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11" name="Line 328">
          <a:extLst>
            <a:ext uri="{FF2B5EF4-FFF2-40B4-BE49-F238E27FC236}">
              <a16:creationId xmlns:a16="http://schemas.microsoft.com/office/drawing/2014/main" id="{5CCBCC99-051C-47B8-A20F-477511E9BF11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12" name="Line 328">
          <a:extLst>
            <a:ext uri="{FF2B5EF4-FFF2-40B4-BE49-F238E27FC236}">
              <a16:creationId xmlns:a16="http://schemas.microsoft.com/office/drawing/2014/main" id="{15436695-8928-483E-9576-2576645705C9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13" name="Line 328">
          <a:extLst>
            <a:ext uri="{FF2B5EF4-FFF2-40B4-BE49-F238E27FC236}">
              <a16:creationId xmlns:a16="http://schemas.microsoft.com/office/drawing/2014/main" id="{BC9D484B-9AE5-4180-ADF5-2B51EBAE75A2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14" name="Line 328">
          <a:extLst>
            <a:ext uri="{FF2B5EF4-FFF2-40B4-BE49-F238E27FC236}">
              <a16:creationId xmlns:a16="http://schemas.microsoft.com/office/drawing/2014/main" id="{CB8A8CB2-5364-4350-B73E-630CCD871C25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15" name="Line 328">
          <a:extLst>
            <a:ext uri="{FF2B5EF4-FFF2-40B4-BE49-F238E27FC236}">
              <a16:creationId xmlns:a16="http://schemas.microsoft.com/office/drawing/2014/main" id="{1C80B15F-A39D-40D6-8D0B-E1770E341399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16" name="Line 328">
          <a:extLst>
            <a:ext uri="{FF2B5EF4-FFF2-40B4-BE49-F238E27FC236}">
              <a16:creationId xmlns:a16="http://schemas.microsoft.com/office/drawing/2014/main" id="{FF59ABE8-4275-4D30-A36C-79DB29B514EB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17" name="Line 328">
          <a:extLst>
            <a:ext uri="{FF2B5EF4-FFF2-40B4-BE49-F238E27FC236}">
              <a16:creationId xmlns:a16="http://schemas.microsoft.com/office/drawing/2014/main" id="{474DD3E8-85EB-4757-8E7F-DEBFB2A6F3F6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18" name="Line 328">
          <a:extLst>
            <a:ext uri="{FF2B5EF4-FFF2-40B4-BE49-F238E27FC236}">
              <a16:creationId xmlns:a16="http://schemas.microsoft.com/office/drawing/2014/main" id="{5958812E-8B52-4453-817D-128F456C43C3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19" name="Line 328">
          <a:extLst>
            <a:ext uri="{FF2B5EF4-FFF2-40B4-BE49-F238E27FC236}">
              <a16:creationId xmlns:a16="http://schemas.microsoft.com/office/drawing/2014/main" id="{DA261F89-DAB5-495A-BF76-F282133B2E8B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20" name="Line 328">
          <a:extLst>
            <a:ext uri="{FF2B5EF4-FFF2-40B4-BE49-F238E27FC236}">
              <a16:creationId xmlns:a16="http://schemas.microsoft.com/office/drawing/2014/main" id="{2ECC4333-0553-45D6-A79F-2BF89FBBAB31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37</xdr:col>
      <xdr:colOff>66675</xdr:colOff>
      <xdr:row>45</xdr:row>
      <xdr:rowOff>0</xdr:rowOff>
    </xdr:from>
    <xdr:to>
      <xdr:col>37</xdr:col>
      <xdr:colOff>142875</xdr:colOff>
      <xdr:row>45</xdr:row>
      <xdr:rowOff>118110</xdr:rowOff>
    </xdr:to>
    <xdr:sp macro="" textlink="">
      <xdr:nvSpPr>
        <xdr:cNvPr id="21" name="Text Box 115">
          <a:extLst>
            <a:ext uri="{FF2B5EF4-FFF2-40B4-BE49-F238E27FC236}">
              <a16:creationId xmlns:a16="http://schemas.microsoft.com/office/drawing/2014/main" id="{33DB0353-7EE3-419A-B6C1-6AF3615FAE6C}"/>
            </a:ext>
          </a:extLst>
        </xdr:cNvPr>
        <xdr:cNvSpPr txBox="1">
          <a:spLocks noChangeArrowheads="1"/>
        </xdr:cNvSpPr>
      </xdr:nvSpPr>
      <xdr:spPr bwMode="auto">
        <a:xfrm>
          <a:off x="6955155" y="808482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87</xdr:row>
      <xdr:rowOff>0</xdr:rowOff>
    </xdr:from>
    <xdr:ext cx="76200" cy="118110"/>
    <xdr:sp macro="" textlink="">
      <xdr:nvSpPr>
        <xdr:cNvPr id="22" name="Text Box 115">
          <a:extLst>
            <a:ext uri="{FF2B5EF4-FFF2-40B4-BE49-F238E27FC236}">
              <a16:creationId xmlns:a16="http://schemas.microsoft.com/office/drawing/2014/main" id="{42237E4C-55B2-439E-BEEC-67D3456FC0F6}"/>
            </a:ext>
          </a:extLst>
        </xdr:cNvPr>
        <xdr:cNvSpPr txBox="1">
          <a:spLocks noChangeArrowheads="1"/>
        </xdr:cNvSpPr>
      </xdr:nvSpPr>
      <xdr:spPr bwMode="auto">
        <a:xfrm>
          <a:off x="6955155" y="1857756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23" name="Line 328">
          <a:extLst>
            <a:ext uri="{FF2B5EF4-FFF2-40B4-BE49-F238E27FC236}">
              <a16:creationId xmlns:a16="http://schemas.microsoft.com/office/drawing/2014/main" id="{91B2A122-F764-432F-A198-183180CE00F7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24" name="Line 328">
          <a:extLst>
            <a:ext uri="{FF2B5EF4-FFF2-40B4-BE49-F238E27FC236}">
              <a16:creationId xmlns:a16="http://schemas.microsoft.com/office/drawing/2014/main" id="{CE137EAB-5943-4777-98B8-F23C1930F31F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25" name="Line 328">
          <a:extLst>
            <a:ext uri="{FF2B5EF4-FFF2-40B4-BE49-F238E27FC236}">
              <a16:creationId xmlns:a16="http://schemas.microsoft.com/office/drawing/2014/main" id="{878780D2-7279-4CAB-8E45-04E1E450BD86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26" name="Line 328">
          <a:extLst>
            <a:ext uri="{FF2B5EF4-FFF2-40B4-BE49-F238E27FC236}">
              <a16:creationId xmlns:a16="http://schemas.microsoft.com/office/drawing/2014/main" id="{DDD4BF78-7046-4136-930B-60467D46A272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27" name="Line 328">
          <a:extLst>
            <a:ext uri="{FF2B5EF4-FFF2-40B4-BE49-F238E27FC236}">
              <a16:creationId xmlns:a16="http://schemas.microsoft.com/office/drawing/2014/main" id="{7C64AE8E-1991-4950-A65D-3F5EFB45AA1E}"/>
            </a:ext>
          </a:extLst>
        </xdr:cNvPr>
        <xdr:cNvSpPr>
          <a:spLocks noChangeShapeType="1"/>
        </xdr:cNvSpPr>
      </xdr:nvSpPr>
      <xdr:spPr bwMode="auto">
        <a:xfrm>
          <a:off x="4076700" y="2476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28" name="Line 328">
          <a:extLst>
            <a:ext uri="{FF2B5EF4-FFF2-40B4-BE49-F238E27FC236}">
              <a16:creationId xmlns:a16="http://schemas.microsoft.com/office/drawing/2014/main" id="{C557C52B-C188-49A4-B6C2-0ECAC00A1CB6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29" name="Line 328">
          <a:extLst>
            <a:ext uri="{FF2B5EF4-FFF2-40B4-BE49-F238E27FC236}">
              <a16:creationId xmlns:a16="http://schemas.microsoft.com/office/drawing/2014/main" id="{8BC3FF86-2A71-48DC-AFFC-DA51216C9A4A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0" name="Line 328">
          <a:extLst>
            <a:ext uri="{FF2B5EF4-FFF2-40B4-BE49-F238E27FC236}">
              <a16:creationId xmlns:a16="http://schemas.microsoft.com/office/drawing/2014/main" id="{B33FDAA0-4D47-451A-8616-8AF5C9941D65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1" name="Line 328">
          <a:extLst>
            <a:ext uri="{FF2B5EF4-FFF2-40B4-BE49-F238E27FC236}">
              <a16:creationId xmlns:a16="http://schemas.microsoft.com/office/drawing/2014/main" id="{94F28B51-9F6C-4E61-A396-0748F7BB52E8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2" name="Line 328">
          <a:extLst>
            <a:ext uri="{FF2B5EF4-FFF2-40B4-BE49-F238E27FC236}">
              <a16:creationId xmlns:a16="http://schemas.microsoft.com/office/drawing/2014/main" id="{3EDE958C-95D3-4D41-9A4F-429948EA86D2}"/>
            </a:ext>
          </a:extLst>
        </xdr:cNvPr>
        <xdr:cNvSpPr>
          <a:spLocks noChangeShapeType="1"/>
        </xdr:cNvSpPr>
      </xdr:nvSpPr>
      <xdr:spPr bwMode="auto">
        <a:xfrm>
          <a:off x="4076700" y="45720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33" name="Line 328">
          <a:extLst>
            <a:ext uri="{FF2B5EF4-FFF2-40B4-BE49-F238E27FC236}">
              <a16:creationId xmlns:a16="http://schemas.microsoft.com/office/drawing/2014/main" id="{E385FBF5-2737-4D22-AD71-969CCEDB12FA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34" name="Line 328">
          <a:extLst>
            <a:ext uri="{FF2B5EF4-FFF2-40B4-BE49-F238E27FC236}">
              <a16:creationId xmlns:a16="http://schemas.microsoft.com/office/drawing/2014/main" id="{6C853BD6-1DB4-44FF-84CF-972E309D2F22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35" name="Line 328">
          <a:extLst>
            <a:ext uri="{FF2B5EF4-FFF2-40B4-BE49-F238E27FC236}">
              <a16:creationId xmlns:a16="http://schemas.microsoft.com/office/drawing/2014/main" id="{93325BB8-DEE5-4C78-BE6A-964B94157008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36" name="Line 328">
          <a:extLst>
            <a:ext uri="{FF2B5EF4-FFF2-40B4-BE49-F238E27FC236}">
              <a16:creationId xmlns:a16="http://schemas.microsoft.com/office/drawing/2014/main" id="{69CC06BF-A997-41C1-9B8C-CA44BDBEDCF9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37" name="Line 328">
          <a:extLst>
            <a:ext uri="{FF2B5EF4-FFF2-40B4-BE49-F238E27FC236}">
              <a16:creationId xmlns:a16="http://schemas.microsoft.com/office/drawing/2014/main" id="{7C8646E0-450C-47B7-81D3-63E7329FD2D1}"/>
            </a:ext>
          </a:extLst>
        </xdr:cNvPr>
        <xdr:cNvSpPr>
          <a:spLocks noChangeShapeType="1"/>
        </xdr:cNvSpPr>
      </xdr:nvSpPr>
      <xdr:spPr bwMode="auto">
        <a:xfrm>
          <a:off x="4076700" y="666750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0</xdr:rowOff>
    </xdr:from>
    <xdr:to>
      <xdr:col>40</xdr:col>
      <xdr:colOff>142875</xdr:colOff>
      <xdr:row>0</xdr:row>
      <xdr:rowOff>209550</xdr:rowOff>
    </xdr:to>
    <xdr:sp macro="" textlink="">
      <xdr:nvSpPr>
        <xdr:cNvPr id="2" name="Text Box 115">
          <a:extLst>
            <a:ext uri="{FF2B5EF4-FFF2-40B4-BE49-F238E27FC236}">
              <a16:creationId xmlns:a16="http://schemas.microsoft.com/office/drawing/2014/main" id="{DA844871-BA84-42FF-935F-3661A45C3A20}"/>
            </a:ext>
          </a:extLst>
        </xdr:cNvPr>
        <xdr:cNvSpPr txBox="1">
          <a:spLocks noChangeArrowheads="1"/>
        </xdr:cNvSpPr>
      </xdr:nvSpPr>
      <xdr:spPr bwMode="auto">
        <a:xfrm>
          <a:off x="766381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3" name="Picture 131" descr="toumei">
          <a:extLst>
            <a:ext uri="{FF2B5EF4-FFF2-40B4-BE49-F238E27FC236}">
              <a16:creationId xmlns:a16="http://schemas.microsoft.com/office/drawing/2014/main" id="{C12A22BB-CB07-4E53-91EE-BF167919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906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679">
          <a:extLst>
            <a:ext uri="{FF2B5EF4-FFF2-40B4-BE49-F238E27FC236}">
              <a16:creationId xmlns:a16="http://schemas.microsoft.com/office/drawing/2014/main" id="{2897DF55-FDBB-4D85-A751-DAD048AC240B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Line 680">
          <a:extLst>
            <a:ext uri="{FF2B5EF4-FFF2-40B4-BE49-F238E27FC236}">
              <a16:creationId xmlns:a16="http://schemas.microsoft.com/office/drawing/2014/main" id="{199874FF-218C-47D7-A8C7-FCB8B2F4E654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Line 681">
          <a:extLst>
            <a:ext uri="{FF2B5EF4-FFF2-40B4-BE49-F238E27FC236}">
              <a16:creationId xmlns:a16="http://schemas.microsoft.com/office/drawing/2014/main" id="{9489ECB8-C164-40BF-89D0-C0D8EFD63FEC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Line 682">
          <a:extLst>
            <a:ext uri="{FF2B5EF4-FFF2-40B4-BE49-F238E27FC236}">
              <a16:creationId xmlns:a16="http://schemas.microsoft.com/office/drawing/2014/main" id="{5FEC93FC-3C98-423D-A4AD-9E360985D1C2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Line 683">
          <a:extLst>
            <a:ext uri="{FF2B5EF4-FFF2-40B4-BE49-F238E27FC236}">
              <a16:creationId xmlns:a16="http://schemas.microsoft.com/office/drawing/2014/main" id="{6F74CD41-20C6-45BC-BB19-742D6E0139DC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Line 684">
          <a:extLst>
            <a:ext uri="{FF2B5EF4-FFF2-40B4-BE49-F238E27FC236}">
              <a16:creationId xmlns:a16="http://schemas.microsoft.com/office/drawing/2014/main" id="{62DF0D70-3356-488A-9E5F-EA30B11AE6C7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Line 685">
          <a:extLst>
            <a:ext uri="{FF2B5EF4-FFF2-40B4-BE49-F238E27FC236}">
              <a16:creationId xmlns:a16="http://schemas.microsoft.com/office/drawing/2014/main" id="{51AC70AD-6D1A-48D4-8ABA-41ABEE433A1A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Line 686">
          <a:extLst>
            <a:ext uri="{FF2B5EF4-FFF2-40B4-BE49-F238E27FC236}">
              <a16:creationId xmlns:a16="http://schemas.microsoft.com/office/drawing/2014/main" id="{41599C82-B99F-4C11-ADBC-50F97C8AE571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Line 687">
          <a:extLst>
            <a:ext uri="{FF2B5EF4-FFF2-40B4-BE49-F238E27FC236}">
              <a16:creationId xmlns:a16="http://schemas.microsoft.com/office/drawing/2014/main" id="{D983036A-8933-423E-89DD-CA084A2C12FF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Line 688">
          <a:extLst>
            <a:ext uri="{FF2B5EF4-FFF2-40B4-BE49-F238E27FC236}">
              <a16:creationId xmlns:a16="http://schemas.microsoft.com/office/drawing/2014/main" id="{ACAE0798-5803-4D84-A2AD-8E4E359DC95F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Line 689">
          <a:extLst>
            <a:ext uri="{FF2B5EF4-FFF2-40B4-BE49-F238E27FC236}">
              <a16:creationId xmlns:a16="http://schemas.microsoft.com/office/drawing/2014/main" id="{9D446F28-0962-4372-9B38-29F5A8B461D0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Line 690">
          <a:extLst>
            <a:ext uri="{FF2B5EF4-FFF2-40B4-BE49-F238E27FC236}">
              <a16:creationId xmlns:a16="http://schemas.microsoft.com/office/drawing/2014/main" id="{56F65F37-2DDF-4CF5-B305-AFA01B4BCCB3}"/>
            </a:ext>
          </a:extLst>
        </xdr:cNvPr>
        <xdr:cNvSpPr>
          <a:spLocks noChangeShapeType="1"/>
        </xdr:cNvSpPr>
      </xdr:nvSpPr>
      <xdr:spPr bwMode="auto">
        <a:xfrm>
          <a:off x="13944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</xdr:colOff>
      <xdr:row>0</xdr:row>
      <xdr:rowOff>19050</xdr:rowOff>
    </xdr:to>
    <xdr:pic>
      <xdr:nvPicPr>
        <xdr:cNvPr id="16" name="Picture 131" descr="toumei">
          <a:extLst>
            <a:ext uri="{FF2B5EF4-FFF2-40B4-BE49-F238E27FC236}">
              <a16:creationId xmlns:a16="http://schemas.microsoft.com/office/drawing/2014/main" id="{F78239A0-47E0-4719-ADB2-E4402358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9060" y="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17" name="Line 328">
          <a:extLst>
            <a:ext uri="{FF2B5EF4-FFF2-40B4-BE49-F238E27FC236}">
              <a16:creationId xmlns:a16="http://schemas.microsoft.com/office/drawing/2014/main" id="{21BB74C0-8877-4E74-B741-CB70C6A1F8EE}"/>
            </a:ext>
          </a:extLst>
        </xdr:cNvPr>
        <xdr:cNvSpPr>
          <a:spLocks noChangeShapeType="1"/>
        </xdr:cNvSpPr>
      </xdr:nvSpPr>
      <xdr:spPr bwMode="auto">
        <a:xfrm>
          <a:off x="4282440" y="24688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18" name="Line 328">
          <a:extLst>
            <a:ext uri="{FF2B5EF4-FFF2-40B4-BE49-F238E27FC236}">
              <a16:creationId xmlns:a16="http://schemas.microsoft.com/office/drawing/2014/main" id="{5947BDC8-D3E0-4C52-A577-B6625AB578A5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19" name="Line 328">
          <a:extLst>
            <a:ext uri="{FF2B5EF4-FFF2-40B4-BE49-F238E27FC236}">
              <a16:creationId xmlns:a16="http://schemas.microsoft.com/office/drawing/2014/main" id="{B7990840-24E0-498A-94C3-BA2512982D5E}"/>
            </a:ext>
          </a:extLst>
        </xdr:cNvPr>
        <xdr:cNvSpPr>
          <a:spLocks noChangeShapeType="1"/>
        </xdr:cNvSpPr>
      </xdr:nvSpPr>
      <xdr:spPr bwMode="auto">
        <a:xfrm>
          <a:off x="4282440" y="24688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20" name="Line 328">
          <a:extLst>
            <a:ext uri="{FF2B5EF4-FFF2-40B4-BE49-F238E27FC236}">
              <a16:creationId xmlns:a16="http://schemas.microsoft.com/office/drawing/2014/main" id="{EB824634-3CBD-4729-A142-CE432BB8C6B6}"/>
            </a:ext>
          </a:extLst>
        </xdr:cNvPr>
        <xdr:cNvSpPr>
          <a:spLocks noChangeShapeType="1"/>
        </xdr:cNvSpPr>
      </xdr:nvSpPr>
      <xdr:spPr bwMode="auto">
        <a:xfrm>
          <a:off x="4282440" y="24688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21" name="Line 328">
          <a:extLst>
            <a:ext uri="{FF2B5EF4-FFF2-40B4-BE49-F238E27FC236}">
              <a16:creationId xmlns:a16="http://schemas.microsoft.com/office/drawing/2014/main" id="{404B98B1-71BD-43CB-94C7-29038F64897E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22" name="Line 328">
          <a:extLst>
            <a:ext uri="{FF2B5EF4-FFF2-40B4-BE49-F238E27FC236}">
              <a16:creationId xmlns:a16="http://schemas.microsoft.com/office/drawing/2014/main" id="{64D36874-7628-4089-84B4-69BBE809A0AF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23" name="Line 328">
          <a:extLst>
            <a:ext uri="{FF2B5EF4-FFF2-40B4-BE49-F238E27FC236}">
              <a16:creationId xmlns:a16="http://schemas.microsoft.com/office/drawing/2014/main" id="{5830E32B-C827-4811-86BD-85A574E837CB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24" name="Line 328">
          <a:extLst>
            <a:ext uri="{FF2B5EF4-FFF2-40B4-BE49-F238E27FC236}">
              <a16:creationId xmlns:a16="http://schemas.microsoft.com/office/drawing/2014/main" id="{3C5B3E07-48C2-4EA1-9B8E-9EC795652C29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25" name="Line 328">
          <a:extLst>
            <a:ext uri="{FF2B5EF4-FFF2-40B4-BE49-F238E27FC236}">
              <a16:creationId xmlns:a16="http://schemas.microsoft.com/office/drawing/2014/main" id="{CE8BAEBF-5404-4140-BBF7-A52FBC077A07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26" name="Line 328">
          <a:extLst>
            <a:ext uri="{FF2B5EF4-FFF2-40B4-BE49-F238E27FC236}">
              <a16:creationId xmlns:a16="http://schemas.microsoft.com/office/drawing/2014/main" id="{26294326-C15C-4528-9029-8EB303A23DCB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27" name="Line 328">
          <a:extLst>
            <a:ext uri="{FF2B5EF4-FFF2-40B4-BE49-F238E27FC236}">
              <a16:creationId xmlns:a16="http://schemas.microsoft.com/office/drawing/2014/main" id="{A85EA749-5015-49E1-AED3-06362DD10F88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40</xdr:col>
      <xdr:colOff>66675</xdr:colOff>
      <xdr:row>44</xdr:row>
      <xdr:rowOff>0</xdr:rowOff>
    </xdr:from>
    <xdr:to>
      <xdr:col>40</xdr:col>
      <xdr:colOff>142875</xdr:colOff>
      <xdr:row>45</xdr:row>
      <xdr:rowOff>102870</xdr:rowOff>
    </xdr:to>
    <xdr:sp macro="" textlink="">
      <xdr:nvSpPr>
        <xdr:cNvPr id="28" name="Text Box 115">
          <a:extLst>
            <a:ext uri="{FF2B5EF4-FFF2-40B4-BE49-F238E27FC236}">
              <a16:creationId xmlns:a16="http://schemas.microsoft.com/office/drawing/2014/main" id="{E2EAAAE6-2EC5-47D3-ADE5-46E19CBAA0EA}"/>
            </a:ext>
          </a:extLst>
        </xdr:cNvPr>
        <xdr:cNvSpPr txBox="1">
          <a:spLocks noChangeArrowheads="1"/>
        </xdr:cNvSpPr>
      </xdr:nvSpPr>
      <xdr:spPr bwMode="auto">
        <a:xfrm>
          <a:off x="7663815" y="7901940"/>
          <a:ext cx="76200" cy="308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</xdr:colOff>
      <xdr:row>44</xdr:row>
      <xdr:rowOff>19050</xdr:rowOff>
    </xdr:to>
    <xdr:pic>
      <xdr:nvPicPr>
        <xdr:cNvPr id="29" name="Picture 131" descr="toumei">
          <a:extLst>
            <a:ext uri="{FF2B5EF4-FFF2-40B4-BE49-F238E27FC236}">
              <a16:creationId xmlns:a16="http://schemas.microsoft.com/office/drawing/2014/main" id="{9EDB4F8B-AA1F-465A-980A-82EC40A5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9060" y="79019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</xdr:colOff>
      <xdr:row>44</xdr:row>
      <xdr:rowOff>19050</xdr:rowOff>
    </xdr:to>
    <xdr:pic>
      <xdr:nvPicPr>
        <xdr:cNvPr id="30" name="Picture 131" descr="toumei">
          <a:extLst>
            <a:ext uri="{FF2B5EF4-FFF2-40B4-BE49-F238E27FC236}">
              <a16:creationId xmlns:a16="http://schemas.microsoft.com/office/drawing/2014/main" id="{9F95428A-EA60-4D08-9868-194FCBAF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9060" y="7901940"/>
          <a:ext cx="190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44</xdr:row>
      <xdr:rowOff>0</xdr:rowOff>
    </xdr:from>
    <xdr:to>
      <xdr:col>37</xdr:col>
      <xdr:colOff>142875</xdr:colOff>
      <xdr:row>44</xdr:row>
      <xdr:rowOff>118110</xdr:rowOff>
    </xdr:to>
    <xdr:sp macro="" textlink="">
      <xdr:nvSpPr>
        <xdr:cNvPr id="31" name="Text Box 115">
          <a:extLst>
            <a:ext uri="{FF2B5EF4-FFF2-40B4-BE49-F238E27FC236}">
              <a16:creationId xmlns:a16="http://schemas.microsoft.com/office/drawing/2014/main" id="{4F2998D7-AF68-4B30-B5C0-664AFC3CA236}"/>
            </a:ext>
          </a:extLst>
        </xdr:cNvPr>
        <xdr:cNvSpPr txBox="1">
          <a:spLocks noChangeArrowheads="1"/>
        </xdr:cNvSpPr>
      </xdr:nvSpPr>
      <xdr:spPr bwMode="auto">
        <a:xfrm>
          <a:off x="7160895" y="790194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37</xdr:col>
      <xdr:colOff>66675</xdr:colOff>
      <xdr:row>86</xdr:row>
      <xdr:rowOff>0</xdr:rowOff>
    </xdr:from>
    <xdr:ext cx="76200" cy="118110"/>
    <xdr:sp macro="" textlink="">
      <xdr:nvSpPr>
        <xdr:cNvPr id="32" name="Text Box 115">
          <a:extLst>
            <a:ext uri="{FF2B5EF4-FFF2-40B4-BE49-F238E27FC236}">
              <a16:creationId xmlns:a16="http://schemas.microsoft.com/office/drawing/2014/main" id="{B80EFCA2-02C1-4B2E-AA24-5B7BCC888034}"/>
            </a:ext>
          </a:extLst>
        </xdr:cNvPr>
        <xdr:cNvSpPr txBox="1">
          <a:spLocks noChangeArrowheads="1"/>
        </xdr:cNvSpPr>
      </xdr:nvSpPr>
      <xdr:spPr bwMode="auto">
        <a:xfrm>
          <a:off x="7160895" y="18394680"/>
          <a:ext cx="76200" cy="11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33" name="Line 328">
          <a:extLst>
            <a:ext uri="{FF2B5EF4-FFF2-40B4-BE49-F238E27FC236}">
              <a16:creationId xmlns:a16="http://schemas.microsoft.com/office/drawing/2014/main" id="{3E89DEAE-9E7C-4644-AB13-AD8A4AEDBC38}"/>
            </a:ext>
          </a:extLst>
        </xdr:cNvPr>
        <xdr:cNvSpPr>
          <a:spLocks noChangeShapeType="1"/>
        </xdr:cNvSpPr>
      </xdr:nvSpPr>
      <xdr:spPr bwMode="auto">
        <a:xfrm>
          <a:off x="4282440" y="24688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0</xdr:rowOff>
    </xdr:from>
    <xdr:to>
      <xdr:col>20</xdr:col>
      <xdr:colOff>171450</xdr:colOff>
      <xdr:row>13</xdr:row>
      <xdr:rowOff>0</xdr:rowOff>
    </xdr:to>
    <xdr:sp macro="" textlink="">
      <xdr:nvSpPr>
        <xdr:cNvPr id="34" name="Line 328">
          <a:extLst>
            <a:ext uri="{FF2B5EF4-FFF2-40B4-BE49-F238E27FC236}">
              <a16:creationId xmlns:a16="http://schemas.microsoft.com/office/drawing/2014/main" id="{71C57551-C247-461B-821E-3B7F436A5E01}"/>
            </a:ext>
          </a:extLst>
        </xdr:cNvPr>
        <xdr:cNvSpPr>
          <a:spLocks noChangeShapeType="1"/>
        </xdr:cNvSpPr>
      </xdr:nvSpPr>
      <xdr:spPr bwMode="auto">
        <a:xfrm>
          <a:off x="4282440" y="246888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5" name="Line 328">
          <a:extLst>
            <a:ext uri="{FF2B5EF4-FFF2-40B4-BE49-F238E27FC236}">
              <a16:creationId xmlns:a16="http://schemas.microsoft.com/office/drawing/2014/main" id="{2FA73938-6A84-4159-B61A-D3D2729D8864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6" name="Line 328">
          <a:extLst>
            <a:ext uri="{FF2B5EF4-FFF2-40B4-BE49-F238E27FC236}">
              <a16:creationId xmlns:a16="http://schemas.microsoft.com/office/drawing/2014/main" id="{CE8AB0CD-226F-44C5-8FC1-79957F35E4B2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7" name="Line 328">
          <a:extLst>
            <a:ext uri="{FF2B5EF4-FFF2-40B4-BE49-F238E27FC236}">
              <a16:creationId xmlns:a16="http://schemas.microsoft.com/office/drawing/2014/main" id="{E59CE1D8-CF15-45EA-A02A-94D12466F41B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8" name="Line 328">
          <a:extLst>
            <a:ext uri="{FF2B5EF4-FFF2-40B4-BE49-F238E27FC236}">
              <a16:creationId xmlns:a16="http://schemas.microsoft.com/office/drawing/2014/main" id="{FD22C70E-5188-417A-80F5-4A47F587B7E9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39" name="Line 328">
          <a:extLst>
            <a:ext uri="{FF2B5EF4-FFF2-40B4-BE49-F238E27FC236}">
              <a16:creationId xmlns:a16="http://schemas.microsoft.com/office/drawing/2014/main" id="{A375C406-ACF3-4610-8A4F-062E2F73BE92}"/>
            </a:ext>
          </a:extLst>
        </xdr:cNvPr>
        <xdr:cNvSpPr>
          <a:spLocks noChangeShapeType="1"/>
        </xdr:cNvSpPr>
      </xdr:nvSpPr>
      <xdr:spPr bwMode="auto">
        <a:xfrm>
          <a:off x="4282440" y="451866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0" name="Line 328">
          <a:extLst>
            <a:ext uri="{FF2B5EF4-FFF2-40B4-BE49-F238E27FC236}">
              <a16:creationId xmlns:a16="http://schemas.microsoft.com/office/drawing/2014/main" id="{71365E13-9688-4C7C-911E-1FA6BE1F4A34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1" name="Line 328">
          <a:extLst>
            <a:ext uri="{FF2B5EF4-FFF2-40B4-BE49-F238E27FC236}">
              <a16:creationId xmlns:a16="http://schemas.microsoft.com/office/drawing/2014/main" id="{0A87E0DE-9BFC-451F-87AE-E1E449190647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2" name="Line 328">
          <a:extLst>
            <a:ext uri="{FF2B5EF4-FFF2-40B4-BE49-F238E27FC236}">
              <a16:creationId xmlns:a16="http://schemas.microsoft.com/office/drawing/2014/main" id="{8A5FF137-5179-4246-8DC9-74FC9CBE1997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3" name="Line 328">
          <a:extLst>
            <a:ext uri="{FF2B5EF4-FFF2-40B4-BE49-F238E27FC236}">
              <a16:creationId xmlns:a16="http://schemas.microsoft.com/office/drawing/2014/main" id="{6680D1AF-2134-4FE0-AFE5-22BCC402F6CD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4" name="Line 328">
          <a:extLst>
            <a:ext uri="{FF2B5EF4-FFF2-40B4-BE49-F238E27FC236}">
              <a16:creationId xmlns:a16="http://schemas.microsoft.com/office/drawing/2014/main" id="{BB027E06-974B-46E8-A3B4-4F358F300026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5" name="Line 328">
          <a:extLst>
            <a:ext uri="{FF2B5EF4-FFF2-40B4-BE49-F238E27FC236}">
              <a16:creationId xmlns:a16="http://schemas.microsoft.com/office/drawing/2014/main" id="{2EC964A6-8A6A-4854-B0E5-6F98B068E7B9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6" name="Line 328">
          <a:extLst>
            <a:ext uri="{FF2B5EF4-FFF2-40B4-BE49-F238E27FC236}">
              <a16:creationId xmlns:a16="http://schemas.microsoft.com/office/drawing/2014/main" id="{0D292469-D9AD-469E-A494-B3A1082DC008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7" name="Line 328">
          <a:extLst>
            <a:ext uri="{FF2B5EF4-FFF2-40B4-BE49-F238E27FC236}">
              <a16:creationId xmlns:a16="http://schemas.microsoft.com/office/drawing/2014/main" id="{3F0858F4-E054-4754-96AA-7A10F8B3FF4D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39</xdr:row>
      <xdr:rowOff>0</xdr:rowOff>
    </xdr:from>
    <xdr:to>
      <xdr:col>20</xdr:col>
      <xdr:colOff>171450</xdr:colOff>
      <xdr:row>39</xdr:row>
      <xdr:rowOff>0</xdr:rowOff>
    </xdr:to>
    <xdr:sp macro="" textlink="">
      <xdr:nvSpPr>
        <xdr:cNvPr id="48" name="Line 328">
          <a:extLst>
            <a:ext uri="{FF2B5EF4-FFF2-40B4-BE49-F238E27FC236}">
              <a16:creationId xmlns:a16="http://schemas.microsoft.com/office/drawing/2014/main" id="{770B1B80-C307-419D-94AF-EEFA2D765057}"/>
            </a:ext>
          </a:extLst>
        </xdr:cNvPr>
        <xdr:cNvSpPr>
          <a:spLocks noChangeShapeType="1"/>
        </xdr:cNvSpPr>
      </xdr:nvSpPr>
      <xdr:spPr bwMode="auto">
        <a:xfrm>
          <a:off x="4282440" y="6568440"/>
          <a:ext cx="125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2912-DE72-459A-BFF4-B19440246C23}">
  <sheetPr>
    <tabColor rgb="FFFF0000"/>
  </sheetPr>
  <dimension ref="A1:L72"/>
  <sheetViews>
    <sheetView topLeftCell="A4" zoomScaleNormal="100" workbookViewId="0">
      <selection activeCell="A7" sqref="A7:B8"/>
    </sheetView>
  </sheetViews>
  <sheetFormatPr defaultColWidth="8.875" defaultRowHeight="21" customHeight="1" x14ac:dyDescent="0.15"/>
  <cols>
    <col min="1" max="1" width="18.75" style="277" customWidth="1"/>
    <col min="2" max="2" width="8.75" style="277" customWidth="1"/>
    <col min="3" max="7" width="3.125" style="277" customWidth="1"/>
    <col min="8" max="11" width="4.375" style="279" customWidth="1"/>
    <col min="12" max="12" width="31.75" style="277" customWidth="1"/>
    <col min="13" max="16384" width="8.875" style="277"/>
  </cols>
  <sheetData>
    <row r="1" spans="1:12" ht="21" customHeight="1" x14ac:dyDescent="0.15">
      <c r="A1" s="324" t="s">
        <v>419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3" spans="1:12" ht="21" customHeight="1" x14ac:dyDescent="0.15">
      <c r="A3" s="278" t="s">
        <v>420</v>
      </c>
    </row>
    <row r="4" spans="1:12" ht="21" customHeight="1" x14ac:dyDescent="0.15">
      <c r="A4" s="318" t="s">
        <v>421</v>
      </c>
      <c r="B4" s="319"/>
      <c r="C4" s="318" t="s">
        <v>422</v>
      </c>
      <c r="D4" s="320"/>
      <c r="E4" s="320"/>
      <c r="F4" s="320"/>
      <c r="G4" s="319"/>
      <c r="H4" s="321" t="s">
        <v>423</v>
      </c>
      <c r="I4" s="322"/>
      <c r="J4" s="322"/>
      <c r="K4" s="323"/>
      <c r="L4" s="280" t="s">
        <v>424</v>
      </c>
    </row>
    <row r="5" spans="1:12" ht="21" customHeight="1" x14ac:dyDescent="0.15">
      <c r="A5" s="318" t="s">
        <v>425</v>
      </c>
      <c r="B5" s="319"/>
      <c r="C5" s="305" t="s">
        <v>357</v>
      </c>
      <c r="D5" s="306"/>
      <c r="E5" s="306"/>
      <c r="F5" s="306"/>
      <c r="G5" s="307"/>
      <c r="H5" s="308" t="s">
        <v>358</v>
      </c>
      <c r="I5" s="309"/>
      <c r="J5" s="309"/>
      <c r="K5" s="310"/>
      <c r="L5" s="281" t="s">
        <v>426</v>
      </c>
    </row>
    <row r="6" spans="1:12" ht="21" customHeight="1" x14ac:dyDescent="0.15">
      <c r="A6" s="318"/>
      <c r="B6" s="319"/>
      <c r="C6" s="311" t="s">
        <v>359</v>
      </c>
      <c r="D6" s="312"/>
      <c r="E6" s="312"/>
      <c r="F6" s="312"/>
      <c r="G6" s="313"/>
      <c r="H6" s="314" t="s">
        <v>358</v>
      </c>
      <c r="I6" s="315"/>
      <c r="J6" s="315"/>
      <c r="K6" s="316"/>
      <c r="L6" s="282" t="s">
        <v>427</v>
      </c>
    </row>
    <row r="7" spans="1:12" ht="21" customHeight="1" x14ac:dyDescent="0.15">
      <c r="A7" s="318" t="s">
        <v>428</v>
      </c>
      <c r="B7" s="319"/>
      <c r="C7" s="305" t="s">
        <v>365</v>
      </c>
      <c r="D7" s="306"/>
      <c r="E7" s="306"/>
      <c r="F7" s="306"/>
      <c r="G7" s="307"/>
      <c r="H7" s="308" t="s">
        <v>33</v>
      </c>
      <c r="I7" s="309"/>
      <c r="J7" s="309"/>
      <c r="K7" s="310"/>
      <c r="L7" s="281" t="s">
        <v>429</v>
      </c>
    </row>
    <row r="8" spans="1:12" ht="21" customHeight="1" x14ac:dyDescent="0.15">
      <c r="A8" s="318"/>
      <c r="B8" s="319"/>
      <c r="C8" s="311" t="s">
        <v>366</v>
      </c>
      <c r="D8" s="312"/>
      <c r="E8" s="312"/>
      <c r="F8" s="312"/>
      <c r="G8" s="313"/>
      <c r="H8" s="314" t="s">
        <v>306</v>
      </c>
      <c r="I8" s="315"/>
      <c r="J8" s="315"/>
      <c r="K8" s="316"/>
      <c r="L8" s="282" t="s">
        <v>430</v>
      </c>
    </row>
    <row r="9" spans="1:12" ht="21" customHeight="1" x14ac:dyDescent="0.15">
      <c r="A9" s="287" t="s">
        <v>431</v>
      </c>
      <c r="B9" s="288"/>
      <c r="C9" s="305" t="s">
        <v>360</v>
      </c>
      <c r="D9" s="306"/>
      <c r="E9" s="306"/>
      <c r="F9" s="306"/>
      <c r="G9" s="307"/>
      <c r="H9" s="308" t="s">
        <v>361</v>
      </c>
      <c r="I9" s="309"/>
      <c r="J9" s="309"/>
      <c r="K9" s="310"/>
      <c r="L9" s="283" t="s">
        <v>432</v>
      </c>
    </row>
    <row r="10" spans="1:12" ht="21" customHeight="1" x14ac:dyDescent="0.15">
      <c r="A10" s="289"/>
      <c r="B10" s="290"/>
      <c r="C10" s="311" t="s">
        <v>362</v>
      </c>
      <c r="D10" s="312"/>
      <c r="E10" s="312"/>
      <c r="F10" s="312"/>
      <c r="G10" s="313"/>
      <c r="H10" s="314" t="s">
        <v>361</v>
      </c>
      <c r="I10" s="315"/>
      <c r="J10" s="315"/>
      <c r="K10" s="316"/>
      <c r="L10" s="284" t="s">
        <v>433</v>
      </c>
    </row>
    <row r="11" spans="1:12" ht="21" customHeight="1" x14ac:dyDescent="0.15">
      <c r="A11" s="287" t="s">
        <v>455</v>
      </c>
      <c r="B11" s="288"/>
      <c r="C11" s="305" t="s">
        <v>370</v>
      </c>
      <c r="D11" s="306"/>
      <c r="E11" s="306"/>
      <c r="F11" s="306"/>
      <c r="G11" s="307"/>
      <c r="H11" s="308" t="s">
        <v>371</v>
      </c>
      <c r="I11" s="309"/>
      <c r="J11" s="309"/>
      <c r="K11" s="310"/>
      <c r="L11" s="283" t="s">
        <v>432</v>
      </c>
    </row>
    <row r="12" spans="1:12" ht="21" customHeight="1" x14ac:dyDescent="0.15">
      <c r="A12" s="289"/>
      <c r="B12" s="290"/>
      <c r="C12" s="311" t="s">
        <v>372</v>
      </c>
      <c r="D12" s="312"/>
      <c r="E12" s="312"/>
      <c r="F12" s="312"/>
      <c r="G12" s="313"/>
      <c r="H12" s="314" t="s">
        <v>373</v>
      </c>
      <c r="I12" s="315"/>
      <c r="J12" s="315"/>
      <c r="K12" s="316"/>
      <c r="L12" s="284" t="s">
        <v>433</v>
      </c>
    </row>
    <row r="13" spans="1:12" ht="21" customHeight="1" x14ac:dyDescent="0.15">
      <c r="A13" s="291" t="s">
        <v>434</v>
      </c>
      <c r="B13" s="291" t="s">
        <v>435</v>
      </c>
      <c r="C13" s="305" t="s">
        <v>387</v>
      </c>
      <c r="D13" s="306"/>
      <c r="E13" s="306"/>
      <c r="F13" s="306"/>
      <c r="G13" s="307"/>
      <c r="H13" s="308" t="s">
        <v>388</v>
      </c>
      <c r="I13" s="309"/>
      <c r="J13" s="309"/>
      <c r="K13" s="310"/>
      <c r="L13" s="283" t="s">
        <v>432</v>
      </c>
    </row>
    <row r="14" spans="1:12" ht="21" customHeight="1" x14ac:dyDescent="0.15">
      <c r="A14" s="317"/>
      <c r="B14" s="292"/>
      <c r="C14" s="311" t="s">
        <v>389</v>
      </c>
      <c r="D14" s="312"/>
      <c r="E14" s="312"/>
      <c r="F14" s="312"/>
      <c r="G14" s="313"/>
      <c r="H14" s="314" t="s">
        <v>388</v>
      </c>
      <c r="I14" s="315"/>
      <c r="J14" s="315"/>
      <c r="K14" s="316"/>
      <c r="L14" s="284" t="s">
        <v>433</v>
      </c>
    </row>
    <row r="15" spans="1:12" ht="21" customHeight="1" x14ac:dyDescent="0.15">
      <c r="A15" s="317"/>
      <c r="B15" s="291" t="s">
        <v>436</v>
      </c>
      <c r="C15" s="287" t="s">
        <v>374</v>
      </c>
      <c r="D15" s="293"/>
      <c r="E15" s="293"/>
      <c r="F15" s="293"/>
      <c r="G15" s="288"/>
      <c r="H15" s="294" t="s">
        <v>375</v>
      </c>
      <c r="I15" s="295"/>
      <c r="J15" s="295"/>
      <c r="K15" s="296"/>
      <c r="L15" s="297" t="s">
        <v>437</v>
      </c>
    </row>
    <row r="16" spans="1:12" ht="21" customHeight="1" x14ac:dyDescent="0.15">
      <c r="A16" s="292"/>
      <c r="B16" s="292"/>
      <c r="C16" s="299" t="s">
        <v>376</v>
      </c>
      <c r="D16" s="300"/>
      <c r="E16" s="300"/>
      <c r="F16" s="300"/>
      <c r="G16" s="301"/>
      <c r="H16" s="302" t="s">
        <v>377</v>
      </c>
      <c r="I16" s="303"/>
      <c r="J16" s="303"/>
      <c r="K16" s="304"/>
      <c r="L16" s="298"/>
    </row>
    <row r="19" spans="1:12" ht="21" customHeight="1" x14ac:dyDescent="0.15">
      <c r="A19" s="278" t="s">
        <v>438</v>
      </c>
    </row>
    <row r="20" spans="1:12" ht="21" customHeight="1" x14ac:dyDescent="0.15">
      <c r="A20" s="318" t="s">
        <v>421</v>
      </c>
      <c r="B20" s="319"/>
      <c r="C20" s="318" t="s">
        <v>422</v>
      </c>
      <c r="D20" s="320"/>
      <c r="E20" s="320"/>
      <c r="F20" s="320"/>
      <c r="G20" s="319"/>
      <c r="H20" s="321" t="s">
        <v>423</v>
      </c>
      <c r="I20" s="322"/>
      <c r="J20" s="322"/>
      <c r="K20" s="323"/>
      <c r="L20" s="280" t="s">
        <v>424</v>
      </c>
    </row>
    <row r="21" spans="1:12" ht="21" customHeight="1" x14ac:dyDescent="0.15">
      <c r="A21" s="318" t="s">
        <v>425</v>
      </c>
      <c r="B21" s="319"/>
      <c r="C21" s="305" t="s">
        <v>396</v>
      </c>
      <c r="D21" s="306"/>
      <c r="E21" s="306"/>
      <c r="F21" s="306"/>
      <c r="G21" s="307"/>
      <c r="H21" s="308" t="s">
        <v>33</v>
      </c>
      <c r="I21" s="309"/>
      <c r="J21" s="309"/>
      <c r="K21" s="310"/>
      <c r="L21" s="281" t="s">
        <v>439</v>
      </c>
    </row>
    <row r="22" spans="1:12" ht="21" customHeight="1" x14ac:dyDescent="0.15">
      <c r="A22" s="318"/>
      <c r="B22" s="319"/>
      <c r="C22" s="311" t="s">
        <v>397</v>
      </c>
      <c r="D22" s="312"/>
      <c r="E22" s="312"/>
      <c r="F22" s="312"/>
      <c r="G22" s="313"/>
      <c r="H22" s="314" t="s">
        <v>398</v>
      </c>
      <c r="I22" s="315"/>
      <c r="J22" s="315"/>
      <c r="K22" s="316"/>
      <c r="L22" s="282" t="s">
        <v>440</v>
      </c>
    </row>
    <row r="23" spans="1:12" ht="21" customHeight="1" x14ac:dyDescent="0.15">
      <c r="A23" s="318" t="s">
        <v>428</v>
      </c>
      <c r="B23" s="319"/>
      <c r="C23" s="305" t="s">
        <v>390</v>
      </c>
      <c r="D23" s="306"/>
      <c r="E23" s="306"/>
      <c r="F23" s="306"/>
      <c r="G23" s="307"/>
      <c r="H23" s="308" t="s">
        <v>391</v>
      </c>
      <c r="I23" s="309"/>
      <c r="J23" s="309"/>
      <c r="K23" s="310"/>
      <c r="L23" s="283" t="s">
        <v>441</v>
      </c>
    </row>
    <row r="24" spans="1:12" ht="21" customHeight="1" x14ac:dyDescent="0.15">
      <c r="A24" s="318"/>
      <c r="B24" s="319"/>
      <c r="C24" s="311" t="s">
        <v>392</v>
      </c>
      <c r="D24" s="312"/>
      <c r="E24" s="312"/>
      <c r="F24" s="312"/>
      <c r="G24" s="313"/>
      <c r="H24" s="314" t="s">
        <v>393</v>
      </c>
      <c r="I24" s="315"/>
      <c r="J24" s="315"/>
      <c r="K24" s="316"/>
      <c r="L24" s="282" t="s">
        <v>430</v>
      </c>
    </row>
    <row r="25" spans="1:12" ht="21" customHeight="1" x14ac:dyDescent="0.15">
      <c r="A25" s="287" t="s">
        <v>431</v>
      </c>
      <c r="B25" s="288"/>
      <c r="C25" s="305" t="s">
        <v>401</v>
      </c>
      <c r="D25" s="306"/>
      <c r="E25" s="306"/>
      <c r="F25" s="306"/>
      <c r="G25" s="307"/>
      <c r="H25" s="308" t="s">
        <v>402</v>
      </c>
      <c r="I25" s="309"/>
      <c r="J25" s="309"/>
      <c r="K25" s="310"/>
      <c r="L25" s="283" t="s">
        <v>432</v>
      </c>
    </row>
    <row r="26" spans="1:12" ht="21" customHeight="1" x14ac:dyDescent="0.15">
      <c r="A26" s="289"/>
      <c r="B26" s="290"/>
      <c r="C26" s="311" t="s">
        <v>403</v>
      </c>
      <c r="D26" s="312"/>
      <c r="E26" s="312"/>
      <c r="F26" s="312"/>
      <c r="G26" s="313"/>
      <c r="H26" s="314" t="s">
        <v>404</v>
      </c>
      <c r="I26" s="315"/>
      <c r="J26" s="315"/>
      <c r="K26" s="316"/>
      <c r="L26" s="284" t="s">
        <v>433</v>
      </c>
    </row>
    <row r="27" spans="1:12" ht="21" customHeight="1" x14ac:dyDescent="0.15">
      <c r="A27" s="287" t="s">
        <v>455</v>
      </c>
      <c r="B27" s="288"/>
      <c r="C27" s="305" t="s">
        <v>394</v>
      </c>
      <c r="D27" s="306"/>
      <c r="E27" s="306"/>
      <c r="F27" s="306"/>
      <c r="G27" s="307"/>
      <c r="H27" s="308" t="s">
        <v>373</v>
      </c>
      <c r="I27" s="309"/>
      <c r="J27" s="309"/>
      <c r="K27" s="310"/>
      <c r="L27" s="283" t="s">
        <v>432</v>
      </c>
    </row>
    <row r="28" spans="1:12" ht="21" customHeight="1" x14ac:dyDescent="0.15">
      <c r="A28" s="289"/>
      <c r="B28" s="290"/>
      <c r="C28" s="311" t="s">
        <v>395</v>
      </c>
      <c r="D28" s="312"/>
      <c r="E28" s="312"/>
      <c r="F28" s="312"/>
      <c r="G28" s="313"/>
      <c r="H28" s="314" t="s">
        <v>361</v>
      </c>
      <c r="I28" s="315"/>
      <c r="J28" s="315"/>
      <c r="K28" s="316"/>
      <c r="L28" s="284" t="s">
        <v>433</v>
      </c>
    </row>
    <row r="29" spans="1:12" ht="21" customHeight="1" x14ac:dyDescent="0.15">
      <c r="A29" s="291" t="s">
        <v>434</v>
      </c>
      <c r="B29" s="291" t="s">
        <v>435</v>
      </c>
      <c r="C29" s="305" t="s">
        <v>412</v>
      </c>
      <c r="D29" s="306"/>
      <c r="E29" s="306"/>
      <c r="F29" s="306"/>
      <c r="G29" s="307"/>
      <c r="H29" s="308" t="s">
        <v>23</v>
      </c>
      <c r="I29" s="309"/>
      <c r="J29" s="309"/>
      <c r="K29" s="310"/>
      <c r="L29" s="283" t="s">
        <v>432</v>
      </c>
    </row>
    <row r="30" spans="1:12" ht="21" customHeight="1" x14ac:dyDescent="0.15">
      <c r="A30" s="317"/>
      <c r="B30" s="292"/>
      <c r="C30" s="311" t="s">
        <v>413</v>
      </c>
      <c r="D30" s="312"/>
      <c r="E30" s="312"/>
      <c r="F30" s="312"/>
      <c r="G30" s="313"/>
      <c r="H30" s="314" t="s">
        <v>410</v>
      </c>
      <c r="I30" s="315"/>
      <c r="J30" s="315"/>
      <c r="K30" s="316"/>
      <c r="L30" s="284" t="s">
        <v>433</v>
      </c>
    </row>
    <row r="31" spans="1:12" ht="21" customHeight="1" x14ac:dyDescent="0.15">
      <c r="A31" s="317"/>
      <c r="B31" s="291" t="s">
        <v>436</v>
      </c>
      <c r="C31" s="287" t="s">
        <v>405</v>
      </c>
      <c r="D31" s="293"/>
      <c r="E31" s="293"/>
      <c r="F31" s="293"/>
      <c r="G31" s="288"/>
      <c r="H31" s="294" t="s">
        <v>306</v>
      </c>
      <c r="I31" s="295"/>
      <c r="J31" s="295"/>
      <c r="K31" s="296"/>
      <c r="L31" s="297" t="s">
        <v>437</v>
      </c>
    </row>
    <row r="32" spans="1:12" ht="21" customHeight="1" x14ac:dyDescent="0.15">
      <c r="A32" s="292"/>
      <c r="B32" s="292"/>
      <c r="C32" s="299" t="s">
        <v>406</v>
      </c>
      <c r="D32" s="300"/>
      <c r="E32" s="300"/>
      <c r="F32" s="300"/>
      <c r="G32" s="301"/>
      <c r="H32" s="302" t="s">
        <v>304</v>
      </c>
      <c r="I32" s="303"/>
      <c r="J32" s="303"/>
      <c r="K32" s="304"/>
      <c r="L32" s="298"/>
    </row>
    <row r="41" spans="1:12" ht="21" customHeight="1" x14ac:dyDescent="0.15">
      <c r="A41" s="324" t="s">
        <v>419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</row>
    <row r="43" spans="1:12" ht="21" customHeight="1" x14ac:dyDescent="0.15">
      <c r="A43" s="278" t="s">
        <v>442</v>
      </c>
    </row>
    <row r="44" spans="1:12" ht="21" customHeight="1" x14ac:dyDescent="0.15">
      <c r="A44" s="287" t="s">
        <v>421</v>
      </c>
      <c r="B44" s="288"/>
      <c r="C44" s="318" t="s">
        <v>422</v>
      </c>
      <c r="D44" s="320"/>
      <c r="E44" s="320"/>
      <c r="F44" s="320"/>
      <c r="G44" s="319"/>
      <c r="H44" s="321" t="s">
        <v>423</v>
      </c>
      <c r="I44" s="322"/>
      <c r="J44" s="322"/>
      <c r="K44" s="323"/>
      <c r="L44" s="280" t="s">
        <v>424</v>
      </c>
    </row>
    <row r="45" spans="1:12" ht="21" customHeight="1" x14ac:dyDescent="0.15">
      <c r="A45" s="287" t="s">
        <v>425</v>
      </c>
      <c r="B45" s="288"/>
      <c r="C45" s="305" t="s">
        <v>307</v>
      </c>
      <c r="D45" s="306"/>
      <c r="E45" s="306"/>
      <c r="F45" s="306"/>
      <c r="G45" s="307"/>
      <c r="H45" s="308" t="s">
        <v>308</v>
      </c>
      <c r="I45" s="309"/>
      <c r="J45" s="309"/>
      <c r="K45" s="310"/>
      <c r="L45" s="281" t="s">
        <v>426</v>
      </c>
    </row>
    <row r="46" spans="1:12" ht="21" customHeight="1" x14ac:dyDescent="0.15">
      <c r="A46" s="299"/>
      <c r="B46" s="301"/>
      <c r="C46" s="311" t="s">
        <v>309</v>
      </c>
      <c r="D46" s="312"/>
      <c r="E46" s="312"/>
      <c r="F46" s="312"/>
      <c r="G46" s="313"/>
      <c r="H46" s="314" t="s">
        <v>20</v>
      </c>
      <c r="I46" s="315"/>
      <c r="J46" s="315"/>
      <c r="K46" s="316"/>
      <c r="L46" s="285" t="s">
        <v>443</v>
      </c>
    </row>
    <row r="47" spans="1:12" ht="21" customHeight="1" x14ac:dyDescent="0.15">
      <c r="A47" s="287" t="s">
        <v>428</v>
      </c>
      <c r="B47" s="288"/>
      <c r="C47" s="305" t="s">
        <v>298</v>
      </c>
      <c r="D47" s="306"/>
      <c r="E47" s="306"/>
      <c r="F47" s="306"/>
      <c r="G47" s="307"/>
      <c r="H47" s="308" t="s">
        <v>19</v>
      </c>
      <c r="I47" s="309"/>
      <c r="J47" s="309"/>
      <c r="K47" s="310"/>
      <c r="L47" s="281" t="s">
        <v>444</v>
      </c>
    </row>
    <row r="48" spans="1:12" ht="21" customHeight="1" x14ac:dyDescent="0.15">
      <c r="A48" s="299"/>
      <c r="B48" s="301"/>
      <c r="C48" s="311" t="s">
        <v>299</v>
      </c>
      <c r="D48" s="312"/>
      <c r="E48" s="312"/>
      <c r="F48" s="312"/>
      <c r="G48" s="313"/>
      <c r="H48" s="314" t="s">
        <v>19</v>
      </c>
      <c r="I48" s="315"/>
      <c r="J48" s="315"/>
      <c r="K48" s="316"/>
      <c r="L48" s="285" t="s">
        <v>443</v>
      </c>
    </row>
    <row r="49" spans="1:12" ht="21" customHeight="1" x14ac:dyDescent="0.15">
      <c r="A49" s="287" t="s">
        <v>431</v>
      </c>
      <c r="B49" s="288"/>
      <c r="C49" s="305" t="s">
        <v>313</v>
      </c>
      <c r="D49" s="306"/>
      <c r="E49" s="306"/>
      <c r="F49" s="306"/>
      <c r="G49" s="307"/>
      <c r="H49" s="308" t="s">
        <v>314</v>
      </c>
      <c r="I49" s="309"/>
      <c r="J49" s="309"/>
      <c r="K49" s="310"/>
      <c r="L49" s="283" t="s">
        <v>445</v>
      </c>
    </row>
    <row r="50" spans="1:12" ht="21" customHeight="1" x14ac:dyDescent="0.15">
      <c r="A50" s="289"/>
      <c r="B50" s="290"/>
      <c r="C50" s="311" t="s">
        <v>315</v>
      </c>
      <c r="D50" s="312"/>
      <c r="E50" s="312"/>
      <c r="F50" s="312"/>
      <c r="G50" s="313"/>
      <c r="H50" s="314" t="s">
        <v>316</v>
      </c>
      <c r="I50" s="315"/>
      <c r="J50" s="315"/>
      <c r="K50" s="316"/>
      <c r="L50" s="284" t="s">
        <v>446</v>
      </c>
    </row>
    <row r="51" spans="1:12" ht="21" customHeight="1" x14ac:dyDescent="0.15">
      <c r="A51" s="287" t="s">
        <v>455</v>
      </c>
      <c r="B51" s="288"/>
      <c r="C51" s="305" t="s">
        <v>303</v>
      </c>
      <c r="D51" s="306"/>
      <c r="E51" s="306"/>
      <c r="F51" s="306"/>
      <c r="G51" s="307"/>
      <c r="H51" s="308" t="s">
        <v>304</v>
      </c>
      <c r="I51" s="309"/>
      <c r="J51" s="309"/>
      <c r="K51" s="310"/>
      <c r="L51" s="283" t="s">
        <v>445</v>
      </c>
    </row>
    <row r="52" spans="1:12" ht="21" customHeight="1" x14ac:dyDescent="0.15">
      <c r="A52" s="289"/>
      <c r="B52" s="290"/>
      <c r="C52" s="311" t="s">
        <v>305</v>
      </c>
      <c r="D52" s="312"/>
      <c r="E52" s="312"/>
      <c r="F52" s="312"/>
      <c r="G52" s="313"/>
      <c r="H52" s="314" t="s">
        <v>306</v>
      </c>
      <c r="I52" s="315"/>
      <c r="J52" s="315"/>
      <c r="K52" s="316"/>
      <c r="L52" s="284" t="s">
        <v>446</v>
      </c>
    </row>
    <row r="53" spans="1:12" ht="21" customHeight="1" x14ac:dyDescent="0.15">
      <c r="A53" s="291" t="s">
        <v>434</v>
      </c>
      <c r="B53" s="291" t="s">
        <v>435</v>
      </c>
      <c r="C53" s="305" t="s">
        <v>328</v>
      </c>
      <c r="D53" s="306"/>
      <c r="E53" s="306"/>
      <c r="F53" s="306"/>
      <c r="G53" s="307"/>
      <c r="H53" s="308" t="s">
        <v>308</v>
      </c>
      <c r="I53" s="309"/>
      <c r="J53" s="309"/>
      <c r="K53" s="310"/>
      <c r="L53" s="283" t="s">
        <v>432</v>
      </c>
    </row>
    <row r="54" spans="1:12" ht="21" customHeight="1" x14ac:dyDescent="0.15">
      <c r="A54" s="317"/>
      <c r="B54" s="292"/>
      <c r="C54" s="311" t="s">
        <v>329</v>
      </c>
      <c r="D54" s="312"/>
      <c r="E54" s="312"/>
      <c r="F54" s="312"/>
      <c r="G54" s="313"/>
      <c r="H54" s="314" t="s">
        <v>19</v>
      </c>
      <c r="I54" s="315"/>
      <c r="J54" s="315"/>
      <c r="K54" s="316"/>
      <c r="L54" s="284" t="s">
        <v>433</v>
      </c>
    </row>
    <row r="55" spans="1:12" ht="21" customHeight="1" x14ac:dyDescent="0.15">
      <c r="A55" s="317"/>
      <c r="B55" s="291" t="s">
        <v>436</v>
      </c>
      <c r="C55" s="287" t="s">
        <v>319</v>
      </c>
      <c r="D55" s="293"/>
      <c r="E55" s="293"/>
      <c r="F55" s="293"/>
      <c r="G55" s="288"/>
      <c r="H55" s="294" t="s">
        <v>19</v>
      </c>
      <c r="I55" s="295"/>
      <c r="J55" s="295"/>
      <c r="K55" s="296"/>
      <c r="L55" s="297" t="s">
        <v>437</v>
      </c>
    </row>
    <row r="56" spans="1:12" ht="21" customHeight="1" x14ac:dyDescent="0.15">
      <c r="A56" s="292"/>
      <c r="B56" s="292"/>
      <c r="C56" s="299" t="s">
        <v>320</v>
      </c>
      <c r="D56" s="300"/>
      <c r="E56" s="300"/>
      <c r="F56" s="300"/>
      <c r="G56" s="301"/>
      <c r="H56" s="302" t="s">
        <v>19</v>
      </c>
      <c r="I56" s="303"/>
      <c r="J56" s="303"/>
      <c r="K56" s="304"/>
      <c r="L56" s="298"/>
    </row>
    <row r="59" spans="1:12" ht="21" customHeight="1" x14ac:dyDescent="0.15">
      <c r="A59" s="278" t="s">
        <v>447</v>
      </c>
    </row>
    <row r="60" spans="1:12" ht="21" customHeight="1" x14ac:dyDescent="0.15">
      <c r="A60" s="318" t="s">
        <v>421</v>
      </c>
      <c r="B60" s="319"/>
      <c r="C60" s="318" t="s">
        <v>422</v>
      </c>
      <c r="D60" s="320"/>
      <c r="E60" s="320"/>
      <c r="F60" s="320"/>
      <c r="G60" s="319"/>
      <c r="H60" s="321" t="s">
        <v>423</v>
      </c>
      <c r="I60" s="322"/>
      <c r="J60" s="322"/>
      <c r="K60" s="323"/>
      <c r="L60" s="280" t="s">
        <v>424</v>
      </c>
    </row>
    <row r="61" spans="1:12" ht="21" customHeight="1" x14ac:dyDescent="0.15">
      <c r="A61" s="287" t="s">
        <v>425</v>
      </c>
      <c r="B61" s="288"/>
      <c r="C61" s="305" t="s">
        <v>21</v>
      </c>
      <c r="D61" s="306"/>
      <c r="E61" s="306"/>
      <c r="F61" s="306"/>
      <c r="G61" s="307"/>
      <c r="H61" s="308" t="s">
        <v>19</v>
      </c>
      <c r="I61" s="309"/>
      <c r="J61" s="309"/>
      <c r="K61" s="310"/>
      <c r="L61" s="281" t="s">
        <v>426</v>
      </c>
    </row>
    <row r="62" spans="1:12" ht="21" customHeight="1" x14ac:dyDescent="0.15">
      <c r="A62" s="299"/>
      <c r="B62" s="301"/>
      <c r="C62" s="311" t="s">
        <v>22</v>
      </c>
      <c r="D62" s="312"/>
      <c r="E62" s="312"/>
      <c r="F62" s="312"/>
      <c r="G62" s="313"/>
      <c r="H62" s="314" t="s">
        <v>19</v>
      </c>
      <c r="I62" s="315"/>
      <c r="J62" s="315"/>
      <c r="K62" s="316"/>
      <c r="L62" s="285" t="s">
        <v>443</v>
      </c>
    </row>
    <row r="63" spans="1:12" ht="21" customHeight="1" x14ac:dyDescent="0.15">
      <c r="A63" s="287" t="s">
        <v>428</v>
      </c>
      <c r="B63" s="288"/>
      <c r="C63" s="305" t="s">
        <v>345</v>
      </c>
      <c r="D63" s="306"/>
      <c r="E63" s="306"/>
      <c r="F63" s="306"/>
      <c r="G63" s="307"/>
      <c r="H63" s="308" t="s">
        <v>346</v>
      </c>
      <c r="I63" s="309"/>
      <c r="J63" s="309"/>
      <c r="K63" s="310"/>
      <c r="L63" s="281" t="s">
        <v>444</v>
      </c>
    </row>
    <row r="64" spans="1:12" ht="21" customHeight="1" x14ac:dyDescent="0.15">
      <c r="A64" s="299"/>
      <c r="B64" s="301"/>
      <c r="C64" s="311" t="s">
        <v>347</v>
      </c>
      <c r="D64" s="312"/>
      <c r="E64" s="312"/>
      <c r="F64" s="312"/>
      <c r="G64" s="313"/>
      <c r="H64" s="314" t="s">
        <v>19</v>
      </c>
      <c r="I64" s="315"/>
      <c r="J64" s="315"/>
      <c r="K64" s="316"/>
      <c r="L64" s="285" t="s">
        <v>443</v>
      </c>
    </row>
    <row r="65" spans="1:12" ht="21" customHeight="1" x14ac:dyDescent="0.15">
      <c r="A65" s="287" t="s">
        <v>431</v>
      </c>
      <c r="B65" s="288"/>
      <c r="C65" s="305" t="s">
        <v>335</v>
      </c>
      <c r="D65" s="306"/>
      <c r="E65" s="306"/>
      <c r="F65" s="306"/>
      <c r="G65" s="307"/>
      <c r="H65" s="308" t="s">
        <v>336</v>
      </c>
      <c r="I65" s="309"/>
      <c r="J65" s="309"/>
      <c r="K65" s="310"/>
      <c r="L65" s="283" t="s">
        <v>445</v>
      </c>
    </row>
    <row r="66" spans="1:12" ht="21" customHeight="1" x14ac:dyDescent="0.15">
      <c r="A66" s="289"/>
      <c r="B66" s="290"/>
      <c r="C66" s="311" t="s">
        <v>337</v>
      </c>
      <c r="D66" s="312"/>
      <c r="E66" s="312"/>
      <c r="F66" s="312"/>
      <c r="G66" s="313"/>
      <c r="H66" s="314" t="s">
        <v>338</v>
      </c>
      <c r="I66" s="315"/>
      <c r="J66" s="315"/>
      <c r="K66" s="316"/>
      <c r="L66" s="284" t="s">
        <v>446</v>
      </c>
    </row>
    <row r="67" spans="1:12" ht="21" customHeight="1" x14ac:dyDescent="0.15">
      <c r="A67" s="287" t="s">
        <v>455</v>
      </c>
      <c r="B67" s="288"/>
      <c r="C67" s="305" t="s">
        <v>341</v>
      </c>
      <c r="D67" s="306"/>
      <c r="E67" s="306"/>
      <c r="F67" s="306"/>
      <c r="G67" s="307"/>
      <c r="H67" s="308" t="s">
        <v>342</v>
      </c>
      <c r="I67" s="309"/>
      <c r="J67" s="309"/>
      <c r="K67" s="310"/>
      <c r="L67" s="283" t="s">
        <v>445</v>
      </c>
    </row>
    <row r="68" spans="1:12" ht="21" customHeight="1" x14ac:dyDescent="0.15">
      <c r="A68" s="289"/>
      <c r="B68" s="290"/>
      <c r="C68" s="311" t="s">
        <v>343</v>
      </c>
      <c r="D68" s="312"/>
      <c r="E68" s="312"/>
      <c r="F68" s="312"/>
      <c r="G68" s="313"/>
      <c r="H68" s="314" t="s">
        <v>342</v>
      </c>
      <c r="I68" s="315"/>
      <c r="J68" s="315"/>
      <c r="K68" s="316"/>
      <c r="L68" s="284" t="s">
        <v>446</v>
      </c>
    </row>
    <row r="69" spans="1:12" ht="21" customHeight="1" x14ac:dyDescent="0.15">
      <c r="A69" s="291" t="s">
        <v>434</v>
      </c>
      <c r="B69" s="291" t="s">
        <v>435</v>
      </c>
      <c r="C69" s="305" t="s">
        <v>30</v>
      </c>
      <c r="D69" s="306"/>
      <c r="E69" s="306"/>
      <c r="F69" s="306"/>
      <c r="G69" s="307"/>
      <c r="H69" s="308" t="s">
        <v>23</v>
      </c>
      <c r="I69" s="309"/>
      <c r="J69" s="309"/>
      <c r="K69" s="310"/>
      <c r="L69" s="283" t="s">
        <v>432</v>
      </c>
    </row>
    <row r="70" spans="1:12" ht="21" customHeight="1" x14ac:dyDescent="0.15">
      <c r="A70" s="317"/>
      <c r="B70" s="292"/>
      <c r="C70" s="311" t="s">
        <v>31</v>
      </c>
      <c r="D70" s="312"/>
      <c r="E70" s="312"/>
      <c r="F70" s="312"/>
      <c r="G70" s="313"/>
      <c r="H70" s="314" t="s">
        <v>23</v>
      </c>
      <c r="I70" s="315"/>
      <c r="J70" s="315"/>
      <c r="K70" s="316"/>
      <c r="L70" s="284" t="s">
        <v>433</v>
      </c>
    </row>
    <row r="71" spans="1:12" ht="21" customHeight="1" x14ac:dyDescent="0.15">
      <c r="A71" s="317"/>
      <c r="B71" s="291" t="s">
        <v>436</v>
      </c>
      <c r="C71" s="287" t="s">
        <v>26</v>
      </c>
      <c r="D71" s="293"/>
      <c r="E71" s="293"/>
      <c r="F71" s="293"/>
      <c r="G71" s="288"/>
      <c r="H71" s="294" t="s">
        <v>32</v>
      </c>
      <c r="I71" s="295"/>
      <c r="J71" s="295"/>
      <c r="K71" s="296"/>
      <c r="L71" s="297" t="s">
        <v>437</v>
      </c>
    </row>
    <row r="72" spans="1:12" ht="21" customHeight="1" x14ac:dyDescent="0.15">
      <c r="A72" s="292"/>
      <c r="B72" s="292"/>
      <c r="C72" s="299" t="s">
        <v>27</v>
      </c>
      <c r="D72" s="300"/>
      <c r="E72" s="300"/>
      <c r="F72" s="300"/>
      <c r="G72" s="301"/>
      <c r="H72" s="302" t="s">
        <v>32</v>
      </c>
      <c r="I72" s="303"/>
      <c r="J72" s="303"/>
      <c r="K72" s="304"/>
      <c r="L72" s="298"/>
    </row>
  </sheetData>
  <mergeCells count="142">
    <mergeCell ref="A1:L1"/>
    <mergeCell ref="A4:B4"/>
    <mergeCell ref="C4:G4"/>
    <mergeCell ref="H4:K4"/>
    <mergeCell ref="A5:B6"/>
    <mergeCell ref="C5:G5"/>
    <mergeCell ref="H5:K5"/>
    <mergeCell ref="C6:G6"/>
    <mergeCell ref="H6:K6"/>
    <mergeCell ref="A7:B8"/>
    <mergeCell ref="C7:G7"/>
    <mergeCell ref="H7:K7"/>
    <mergeCell ref="C8:G8"/>
    <mergeCell ref="H8:K8"/>
    <mergeCell ref="C9:G9"/>
    <mergeCell ref="H9:K9"/>
    <mergeCell ref="C10:G10"/>
    <mergeCell ref="H10:K10"/>
    <mergeCell ref="C15:G15"/>
    <mergeCell ref="H15:K15"/>
    <mergeCell ref="L15:L16"/>
    <mergeCell ref="C16:G16"/>
    <mergeCell ref="H16:K16"/>
    <mergeCell ref="C11:G11"/>
    <mergeCell ref="H11:K11"/>
    <mergeCell ref="C12:G12"/>
    <mergeCell ref="H12:K12"/>
    <mergeCell ref="C13:G13"/>
    <mergeCell ref="H13:K13"/>
    <mergeCell ref="C14:G14"/>
    <mergeCell ref="H14:K14"/>
    <mergeCell ref="C23:G23"/>
    <mergeCell ref="H23:K23"/>
    <mergeCell ref="C24:G24"/>
    <mergeCell ref="H24:K24"/>
    <mergeCell ref="C25:G25"/>
    <mergeCell ref="H25:K25"/>
    <mergeCell ref="C26:G26"/>
    <mergeCell ref="H26:K26"/>
    <mergeCell ref="A20:B20"/>
    <mergeCell ref="C20:G20"/>
    <mergeCell ref="H20:K20"/>
    <mergeCell ref="A21:B22"/>
    <mergeCell ref="C21:G21"/>
    <mergeCell ref="H21:K21"/>
    <mergeCell ref="C22:G22"/>
    <mergeCell ref="H22:K22"/>
    <mergeCell ref="C31:G31"/>
    <mergeCell ref="H31:K31"/>
    <mergeCell ref="L31:L32"/>
    <mergeCell ref="C32:G32"/>
    <mergeCell ref="H32:K32"/>
    <mergeCell ref="C27:G27"/>
    <mergeCell ref="H27:K27"/>
    <mergeCell ref="C28:G28"/>
    <mergeCell ref="H28:K28"/>
    <mergeCell ref="C29:G29"/>
    <mergeCell ref="H29:K29"/>
    <mergeCell ref="C30:G30"/>
    <mergeCell ref="H30:K30"/>
    <mergeCell ref="C47:G47"/>
    <mergeCell ref="H47:K47"/>
    <mergeCell ref="C48:G48"/>
    <mergeCell ref="H48:K48"/>
    <mergeCell ref="C49:G49"/>
    <mergeCell ref="H49:K49"/>
    <mergeCell ref="C50:G50"/>
    <mergeCell ref="H50:K50"/>
    <mergeCell ref="A41:L41"/>
    <mergeCell ref="A44:B44"/>
    <mergeCell ref="C44:G44"/>
    <mergeCell ref="H44:K44"/>
    <mergeCell ref="A45:B46"/>
    <mergeCell ref="C45:G45"/>
    <mergeCell ref="H45:K45"/>
    <mergeCell ref="C46:G46"/>
    <mergeCell ref="H46:K46"/>
    <mergeCell ref="C55:G55"/>
    <mergeCell ref="H55:K55"/>
    <mergeCell ref="L55:L56"/>
    <mergeCell ref="C56:G56"/>
    <mergeCell ref="H56:K56"/>
    <mergeCell ref="C51:G51"/>
    <mergeCell ref="H51:K51"/>
    <mergeCell ref="C52:G52"/>
    <mergeCell ref="H52:K52"/>
    <mergeCell ref="C53:G53"/>
    <mergeCell ref="H53:K53"/>
    <mergeCell ref="C54:G54"/>
    <mergeCell ref="H54:K54"/>
    <mergeCell ref="C63:G63"/>
    <mergeCell ref="H63:K63"/>
    <mergeCell ref="C64:G64"/>
    <mergeCell ref="H64:K64"/>
    <mergeCell ref="C65:G65"/>
    <mergeCell ref="H65:K65"/>
    <mergeCell ref="C66:G66"/>
    <mergeCell ref="H66:K66"/>
    <mergeCell ref="A60:B60"/>
    <mergeCell ref="C60:G60"/>
    <mergeCell ref="H60:K60"/>
    <mergeCell ref="A61:B62"/>
    <mergeCell ref="C61:G61"/>
    <mergeCell ref="H61:K61"/>
    <mergeCell ref="C62:G62"/>
    <mergeCell ref="H62:K62"/>
    <mergeCell ref="C71:G71"/>
    <mergeCell ref="H71:K71"/>
    <mergeCell ref="L71:L72"/>
    <mergeCell ref="C72:G72"/>
    <mergeCell ref="H72:K72"/>
    <mergeCell ref="C67:G67"/>
    <mergeCell ref="H67:K67"/>
    <mergeCell ref="C68:G68"/>
    <mergeCell ref="H68:K68"/>
    <mergeCell ref="C69:G69"/>
    <mergeCell ref="H69:K69"/>
    <mergeCell ref="C70:G70"/>
    <mergeCell ref="H70:K70"/>
    <mergeCell ref="A65:B66"/>
    <mergeCell ref="A67:B68"/>
    <mergeCell ref="A9:B10"/>
    <mergeCell ref="A11:B12"/>
    <mergeCell ref="A25:B26"/>
    <mergeCell ref="A27:B28"/>
    <mergeCell ref="A49:B50"/>
    <mergeCell ref="A51:B52"/>
    <mergeCell ref="B71:B72"/>
    <mergeCell ref="A69:A72"/>
    <mergeCell ref="B69:B70"/>
    <mergeCell ref="A63:B64"/>
    <mergeCell ref="B55:B56"/>
    <mergeCell ref="A53:A56"/>
    <mergeCell ref="B53:B54"/>
    <mergeCell ref="A47:B48"/>
    <mergeCell ref="B31:B32"/>
    <mergeCell ref="A29:A32"/>
    <mergeCell ref="B29:B30"/>
    <mergeCell ref="A23:B24"/>
    <mergeCell ref="B15:B16"/>
    <mergeCell ref="A13:A16"/>
    <mergeCell ref="B13:B14"/>
  </mergeCells>
  <phoneticPr fontId="2"/>
  <pageMargins left="0.39370078740157483" right="0.39370078740157483" top="0.39370078740157483" bottom="0.39370078740157483" header="0" footer="0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C9BD-6C0C-48D1-9AA5-AB484DCBF73D}">
  <sheetPr>
    <tabColor rgb="FF00B0F0"/>
  </sheetPr>
  <dimension ref="A1:BA162"/>
  <sheetViews>
    <sheetView tabSelected="1" view="pageBreakPreview" zoomScaleNormal="100" zoomScaleSheetLayoutView="100" workbookViewId="0">
      <selection activeCell="O54" sqref="O54"/>
    </sheetView>
  </sheetViews>
  <sheetFormatPr defaultColWidth="2.5" defaultRowHeight="16.5" customHeight="1" x14ac:dyDescent="0.15"/>
  <cols>
    <col min="1" max="3" width="5.75" style="1" customWidth="1"/>
    <col min="4" max="40" width="2.5" style="1" customWidth="1"/>
    <col min="41" max="41" width="2.5" style="1"/>
    <col min="42" max="42" width="5.5" style="1" customWidth="1"/>
    <col min="43" max="16384" width="2.5" style="1"/>
  </cols>
  <sheetData>
    <row r="1" spans="1:43" ht="9" customHeight="1" x14ac:dyDescent="0.15"/>
    <row r="2" spans="1:43" s="207" customFormat="1" ht="24" customHeight="1" x14ac:dyDescent="0.15">
      <c r="D2" s="18" t="s">
        <v>52</v>
      </c>
      <c r="E2" s="17"/>
      <c r="F2" s="17"/>
      <c r="G2" s="17"/>
      <c r="H2" s="16"/>
      <c r="I2" s="16"/>
      <c r="J2" s="16"/>
      <c r="K2" s="16"/>
      <c r="L2" s="16"/>
      <c r="M2" s="16"/>
    </row>
    <row r="3" spans="1:43" s="207" customFormat="1" ht="9" customHeight="1" x14ac:dyDescent="0.15">
      <c r="D3" s="18"/>
      <c r="E3" s="17"/>
      <c r="F3" s="17"/>
      <c r="G3" s="17"/>
      <c r="H3" s="16"/>
      <c r="I3" s="16"/>
      <c r="J3" s="16"/>
      <c r="K3" s="16"/>
      <c r="L3" s="16"/>
      <c r="M3" s="16"/>
    </row>
    <row r="4" spans="1:43" s="208" customFormat="1" ht="18" customHeight="1" x14ac:dyDescent="0.15">
      <c r="D4" s="14" t="s">
        <v>14</v>
      </c>
      <c r="E4" s="13"/>
      <c r="F4" s="13"/>
      <c r="G4" s="13"/>
      <c r="H4" s="12"/>
      <c r="I4" s="12"/>
      <c r="J4" s="12"/>
      <c r="K4" s="12"/>
      <c r="L4" s="12"/>
      <c r="M4" s="12"/>
      <c r="N4" s="209"/>
    </row>
    <row r="5" spans="1:43" s="208" customFormat="1" ht="7.5" customHeight="1" x14ac:dyDescent="0.15">
      <c r="D5" s="23"/>
      <c r="E5" s="12"/>
      <c r="F5" s="12"/>
      <c r="G5" s="12"/>
      <c r="H5" s="12"/>
      <c r="I5" s="12"/>
      <c r="J5" s="12"/>
      <c r="K5" s="12"/>
      <c r="L5" s="12"/>
      <c r="M5" s="12"/>
      <c r="N5" s="209"/>
    </row>
    <row r="6" spans="1:43" s="208" customFormat="1" ht="19.5" customHeight="1" thickBot="1" x14ac:dyDescent="0.2">
      <c r="D6" s="20" t="s">
        <v>12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4"/>
      <c r="S6" s="544" t="s">
        <v>9</v>
      </c>
      <c r="T6" s="544"/>
      <c r="U6" s="544"/>
      <c r="V6" s="544"/>
      <c r="W6" s="544"/>
    </row>
    <row r="7" spans="1:43" s="208" customFormat="1" ht="15" customHeight="1" thickBot="1" x14ac:dyDescent="0.2">
      <c r="D7" s="24" t="s">
        <v>8</v>
      </c>
      <c r="E7" s="537" t="s">
        <v>7</v>
      </c>
      <c r="F7" s="538"/>
      <c r="G7" s="538"/>
      <c r="H7" s="538"/>
      <c r="I7" s="539"/>
      <c r="J7" s="537" t="s">
        <v>6</v>
      </c>
      <c r="K7" s="538"/>
      <c r="L7" s="538"/>
      <c r="M7" s="539"/>
      <c r="N7" s="537">
        <v>1</v>
      </c>
      <c r="O7" s="538"/>
      <c r="P7" s="539"/>
      <c r="Q7" s="540">
        <v>2</v>
      </c>
      <c r="R7" s="541"/>
      <c r="S7" s="542"/>
      <c r="T7" s="540">
        <v>3</v>
      </c>
      <c r="U7" s="541"/>
      <c r="V7" s="542"/>
      <c r="W7" s="210"/>
      <c r="X7" s="210">
        <v>4</v>
      </c>
      <c r="Y7" s="210"/>
      <c r="Z7" s="211" t="s">
        <v>5</v>
      </c>
      <c r="AA7" s="212" t="s">
        <v>4</v>
      </c>
      <c r="AB7" s="537" t="s">
        <v>3</v>
      </c>
      <c r="AC7" s="543"/>
      <c r="AD7" s="213" t="s">
        <v>2</v>
      </c>
      <c r="AE7" s="212" t="s">
        <v>1</v>
      </c>
      <c r="AF7" s="214" t="s">
        <v>0</v>
      </c>
      <c r="AG7" s="11"/>
      <c r="AH7" s="1"/>
      <c r="AI7" s="1"/>
      <c r="AJ7" s="1"/>
      <c r="AK7" s="37" t="s">
        <v>200</v>
      </c>
      <c r="AL7" s="215"/>
      <c r="AM7" s="215"/>
      <c r="AN7" s="1"/>
      <c r="AO7" s="1"/>
      <c r="AP7" s="34">
        <v>1</v>
      </c>
      <c r="AQ7" s="1"/>
    </row>
    <row r="8" spans="1:43" s="208" customFormat="1" ht="15" customHeight="1" x14ac:dyDescent="0.15">
      <c r="A8" s="208">
        <f>(AP7*100)+(AF8*10)+1</f>
        <v>111</v>
      </c>
      <c r="D8" s="529">
        <v>1</v>
      </c>
      <c r="E8" s="530" t="s">
        <v>135</v>
      </c>
      <c r="F8" s="531"/>
      <c r="G8" s="531"/>
      <c r="H8" s="531"/>
      <c r="I8" s="532"/>
      <c r="J8" s="533" t="s">
        <v>136</v>
      </c>
      <c r="K8" s="534"/>
      <c r="L8" s="534"/>
      <c r="M8" s="535"/>
      <c r="N8" s="605"/>
      <c r="O8" s="606"/>
      <c r="P8" s="607"/>
      <c r="Q8" s="608">
        <v>6</v>
      </c>
      <c r="R8" s="180"/>
      <c r="S8" s="592">
        <v>1</v>
      </c>
      <c r="T8" s="608">
        <v>6</v>
      </c>
      <c r="U8" s="180"/>
      <c r="V8" s="592">
        <v>2</v>
      </c>
      <c r="W8" s="608">
        <v>7</v>
      </c>
      <c r="X8" s="180"/>
      <c r="Y8" s="592">
        <v>5</v>
      </c>
      <c r="Z8" s="593">
        <f>Q8+T8+W8</f>
        <v>19</v>
      </c>
      <c r="AA8" s="595">
        <f>S8+V8+Y8</f>
        <v>8</v>
      </c>
      <c r="AB8" s="597">
        <f>Z8/(AA8+Z8)</f>
        <v>0.70370370370370372</v>
      </c>
      <c r="AC8" s="598"/>
      <c r="AD8" s="601">
        <f>COUNTIF(N8:Y9,"○")</f>
        <v>3</v>
      </c>
      <c r="AE8" s="602">
        <f>COUNTIF(N8:Y9,"×")</f>
        <v>0</v>
      </c>
      <c r="AF8" s="591">
        <f>RANK(AP9,AP9:AP15,1)</f>
        <v>1</v>
      </c>
      <c r="AG8" s="216"/>
      <c r="AH8" s="1"/>
      <c r="AI8" s="1"/>
      <c r="AJ8" s="1"/>
      <c r="AK8" s="35" t="s">
        <v>16</v>
      </c>
      <c r="AL8" s="217"/>
      <c r="AM8" s="217"/>
      <c r="AN8" s="1"/>
      <c r="AO8" s="1"/>
      <c r="AQ8" s="1"/>
    </row>
    <row r="9" spans="1:43" s="208" customFormat="1" ht="15" customHeight="1" x14ac:dyDescent="0.15">
      <c r="A9" s="208">
        <f>(AP7*100)+(AF8*10)+2</f>
        <v>112</v>
      </c>
      <c r="D9" s="490"/>
      <c r="E9" s="493" t="s">
        <v>137</v>
      </c>
      <c r="F9" s="494"/>
      <c r="G9" s="494"/>
      <c r="H9" s="494"/>
      <c r="I9" s="495"/>
      <c r="J9" s="496" t="s">
        <v>136</v>
      </c>
      <c r="K9" s="497"/>
      <c r="L9" s="497"/>
      <c r="M9" s="498"/>
      <c r="N9" s="605"/>
      <c r="O9" s="606"/>
      <c r="P9" s="607"/>
      <c r="Q9" s="609"/>
      <c r="R9" s="181" t="str">
        <f>IF(Q8&lt;S8,"×",IF(Q8&gt;S8,"○",IF(Q8="","",IF(S8="","",))))</f>
        <v>○</v>
      </c>
      <c r="S9" s="610"/>
      <c r="T9" s="609"/>
      <c r="U9" s="181" t="str">
        <f>IF(T8&lt;V8,"×",IF(T8&gt;V8,"○",IF(T8="","",IF(V8="","",))))</f>
        <v>○</v>
      </c>
      <c r="V9" s="610"/>
      <c r="W9" s="584"/>
      <c r="X9" s="182" t="str">
        <f>IF(W8&lt;Y8,"×",IF(W8&gt;Y8,"○",IF(W8="","",IF(Y8="","",))))</f>
        <v>○</v>
      </c>
      <c r="Y9" s="585"/>
      <c r="Z9" s="594"/>
      <c r="AA9" s="596"/>
      <c r="AB9" s="599"/>
      <c r="AC9" s="600"/>
      <c r="AD9" s="556"/>
      <c r="AE9" s="558"/>
      <c r="AF9" s="560"/>
      <c r="AG9" s="216"/>
      <c r="AH9" s="1"/>
      <c r="AI9" s="1"/>
      <c r="AJ9" s="1"/>
      <c r="AK9" s="35" t="s">
        <v>36</v>
      </c>
      <c r="AL9" s="217"/>
      <c r="AM9" s="218"/>
      <c r="AN9" s="1"/>
      <c r="AO9" s="1"/>
      <c r="AP9" s="208">
        <f>RANK(AD8,$AD8:$AD15,0)*10+RANK(AB8,$AB8:$AC15,)</f>
        <v>11</v>
      </c>
      <c r="AQ9" s="1"/>
    </row>
    <row r="10" spans="1:43" s="208" customFormat="1" ht="15" customHeight="1" x14ac:dyDescent="0.15">
      <c r="A10" s="208">
        <f>(AP7*100)+(AF10*10)+1</f>
        <v>141</v>
      </c>
      <c r="D10" s="474">
        <v>2</v>
      </c>
      <c r="E10" s="476" t="s">
        <v>138</v>
      </c>
      <c r="F10" s="477"/>
      <c r="G10" s="477"/>
      <c r="H10" s="477"/>
      <c r="I10" s="478"/>
      <c r="J10" s="515" t="s">
        <v>136</v>
      </c>
      <c r="K10" s="516"/>
      <c r="L10" s="516"/>
      <c r="M10" s="517"/>
      <c r="N10" s="567">
        <f>S8</f>
        <v>1</v>
      </c>
      <c r="O10" s="183"/>
      <c r="P10" s="565">
        <f>Q8</f>
        <v>6</v>
      </c>
      <c r="Q10" s="569"/>
      <c r="R10" s="570"/>
      <c r="S10" s="586"/>
      <c r="T10" s="567">
        <v>2</v>
      </c>
      <c r="U10" s="183"/>
      <c r="V10" s="565">
        <v>6</v>
      </c>
      <c r="W10" s="567">
        <v>0</v>
      </c>
      <c r="X10" s="183"/>
      <c r="Y10" s="565">
        <v>6</v>
      </c>
      <c r="Z10" s="575">
        <f>N10+T10+W10</f>
        <v>3</v>
      </c>
      <c r="AA10" s="577">
        <f>P10+V10+Y10</f>
        <v>18</v>
      </c>
      <c r="AB10" s="552">
        <f>Z10/(AA10+Z10)</f>
        <v>0.14285714285714285</v>
      </c>
      <c r="AC10" s="553"/>
      <c r="AD10" s="556">
        <f>COUNTIF(N10:Y11,"○")</f>
        <v>0</v>
      </c>
      <c r="AE10" s="558">
        <f>COUNTIF(N10:Y11,"×")</f>
        <v>3</v>
      </c>
      <c r="AF10" s="560">
        <f>RANK(AP11,AP9:AP15,1)</f>
        <v>4</v>
      </c>
      <c r="AG10" s="216"/>
      <c r="AH10" s="1"/>
      <c r="AI10" s="1"/>
      <c r="AJ10" s="1"/>
      <c r="AK10" s="35" t="s">
        <v>37</v>
      </c>
      <c r="AL10" s="217"/>
      <c r="AM10" s="218"/>
      <c r="AN10" s="1"/>
      <c r="AO10" s="1"/>
      <c r="AQ10" s="1"/>
    </row>
    <row r="11" spans="1:43" s="208" customFormat="1" ht="15" customHeight="1" x14ac:dyDescent="0.15">
      <c r="A11" s="208">
        <f>(AP7*100)+(AF10*10)+2</f>
        <v>142</v>
      </c>
      <c r="D11" s="490"/>
      <c r="E11" s="493" t="s">
        <v>139</v>
      </c>
      <c r="F11" s="494"/>
      <c r="G11" s="494"/>
      <c r="H11" s="494"/>
      <c r="I11" s="495"/>
      <c r="J11" s="496" t="s">
        <v>136</v>
      </c>
      <c r="K11" s="497"/>
      <c r="L11" s="497"/>
      <c r="M11" s="498"/>
      <c r="N11" s="584"/>
      <c r="O11" s="181" t="str">
        <f>IF(N10&lt;P10,"×",IF(N10&gt;P10,"○",IF(Q8="","",IF(S8="","",))))</f>
        <v>×</v>
      </c>
      <c r="P11" s="585"/>
      <c r="Q11" s="587"/>
      <c r="R11" s="588"/>
      <c r="S11" s="589"/>
      <c r="T11" s="584"/>
      <c r="U11" s="182" t="str">
        <f>IF(T10&lt;V10,"×",IF(T10&gt;V10,"○",IF(T10="","",IF(V10="","",))))</f>
        <v>×</v>
      </c>
      <c r="V11" s="585"/>
      <c r="W11" s="584"/>
      <c r="X11" s="182" t="str">
        <f>IF(W10&lt;Y10,"×",IF(W10&gt;Y10,"○",IF(W10="","",IF(Y10="","",))))</f>
        <v>×</v>
      </c>
      <c r="Y11" s="585"/>
      <c r="Z11" s="590"/>
      <c r="AA11" s="579"/>
      <c r="AB11" s="603"/>
      <c r="AC11" s="604"/>
      <c r="AD11" s="556"/>
      <c r="AE11" s="558"/>
      <c r="AF11" s="560"/>
      <c r="AG11" s="216"/>
      <c r="AH11" s="1"/>
      <c r="AI11" s="1"/>
      <c r="AJ11" s="1"/>
      <c r="AK11" s="35" t="s">
        <v>38</v>
      </c>
      <c r="AL11" s="217"/>
      <c r="AM11" s="218"/>
      <c r="AN11" s="1"/>
      <c r="AO11" s="1"/>
      <c r="AP11" s="208">
        <f>RANK(AD10,$AD8:$AD15,0)*10+RANK(AB10,$AB8:$AC15,)</f>
        <v>44</v>
      </c>
      <c r="AQ11" s="1"/>
    </row>
    <row r="12" spans="1:43" s="208" customFormat="1" ht="15" customHeight="1" x14ac:dyDescent="0.15">
      <c r="A12" s="208">
        <f>(AP7*100)+(AF12*10)+1</f>
        <v>121</v>
      </c>
      <c r="D12" s="474">
        <v>3</v>
      </c>
      <c r="E12" s="476" t="s">
        <v>140</v>
      </c>
      <c r="F12" s="477"/>
      <c r="G12" s="477"/>
      <c r="H12" s="477"/>
      <c r="I12" s="478"/>
      <c r="J12" s="479" t="s">
        <v>141</v>
      </c>
      <c r="K12" s="480"/>
      <c r="L12" s="480"/>
      <c r="M12" s="481"/>
      <c r="N12" s="567">
        <f>V8</f>
        <v>2</v>
      </c>
      <c r="O12" s="183"/>
      <c r="P12" s="565">
        <f>T8</f>
        <v>6</v>
      </c>
      <c r="Q12" s="567">
        <f>V10</f>
        <v>6</v>
      </c>
      <c r="R12" s="183"/>
      <c r="S12" s="565">
        <f>T10</f>
        <v>2</v>
      </c>
      <c r="T12" s="569"/>
      <c r="U12" s="570"/>
      <c r="V12" s="586"/>
      <c r="W12" s="567">
        <v>6</v>
      </c>
      <c r="X12" s="183"/>
      <c r="Y12" s="565">
        <v>3</v>
      </c>
      <c r="Z12" s="575">
        <f>N12+Q12+W12</f>
        <v>14</v>
      </c>
      <c r="AA12" s="577">
        <f>P12+S12+Y12</f>
        <v>11</v>
      </c>
      <c r="AB12" s="580">
        <f>Z12/(AA12+Z12)</f>
        <v>0.56000000000000005</v>
      </c>
      <c r="AC12" s="581"/>
      <c r="AD12" s="556">
        <f t="shared" ref="AD12" si="0">COUNTIF(N12:Y13,"○")</f>
        <v>2</v>
      </c>
      <c r="AE12" s="558">
        <f t="shared" ref="AE12" si="1">COUNTIF(N12:Y13,"×")</f>
        <v>1</v>
      </c>
      <c r="AF12" s="560">
        <f>RANK(AP13,AP9:AP15,1)</f>
        <v>2</v>
      </c>
      <c r="AG12" s="216"/>
      <c r="AH12" s="1"/>
      <c r="AI12" s="1"/>
      <c r="AJ12" s="1"/>
      <c r="AK12" s="35" t="s">
        <v>39</v>
      </c>
      <c r="AL12" s="217"/>
      <c r="AM12" s="218"/>
      <c r="AN12" s="1"/>
      <c r="AO12" s="1"/>
      <c r="AQ12" s="1"/>
    </row>
    <row r="13" spans="1:43" s="208" customFormat="1" ht="15" customHeight="1" x14ac:dyDescent="0.15">
      <c r="A13" s="208">
        <f>(AP7*100)+(AF12*10)+2</f>
        <v>122</v>
      </c>
      <c r="D13" s="490"/>
      <c r="E13" s="476" t="s">
        <v>142</v>
      </c>
      <c r="F13" s="477"/>
      <c r="G13" s="477"/>
      <c r="H13" s="477"/>
      <c r="I13" s="478"/>
      <c r="J13" s="479" t="s">
        <v>143</v>
      </c>
      <c r="K13" s="480"/>
      <c r="L13" s="480"/>
      <c r="M13" s="481"/>
      <c r="N13" s="584"/>
      <c r="O13" s="184" t="str">
        <f>IF(N12&lt;P12,"×",IF(N12&gt;P12,"○",IF(V8="","",IF(T8="","",))))</f>
        <v>×</v>
      </c>
      <c r="P13" s="585"/>
      <c r="Q13" s="584"/>
      <c r="R13" s="184" t="str">
        <f>IF(Q12&lt;S12,"×",IF(Q12&gt;S12,"○",IF(T10="","",IF(V10="","",))))</f>
        <v>○</v>
      </c>
      <c r="S13" s="585"/>
      <c r="T13" s="587"/>
      <c r="U13" s="588"/>
      <c r="V13" s="589"/>
      <c r="W13" s="584"/>
      <c r="X13" s="182" t="str">
        <f>IF(W12&lt;Y12,"×",IF(W12&gt;Y12,"○",IF(W12="","",IF(Y12="","",))))</f>
        <v>○</v>
      </c>
      <c r="Y13" s="585"/>
      <c r="Z13" s="590"/>
      <c r="AA13" s="579"/>
      <c r="AB13" s="582"/>
      <c r="AC13" s="583"/>
      <c r="AD13" s="556"/>
      <c r="AE13" s="558"/>
      <c r="AF13" s="560"/>
      <c r="AG13" s="216"/>
      <c r="AH13" s="1"/>
      <c r="AI13" s="1"/>
      <c r="AJ13" s="1"/>
      <c r="AK13" s="35" t="s">
        <v>40</v>
      </c>
      <c r="AL13" s="217"/>
      <c r="AM13" s="218"/>
      <c r="AN13" s="1"/>
      <c r="AO13" s="1"/>
      <c r="AP13" s="208">
        <f>RANK(AD12,$AD8:$AD15,0)*10+RANK(AB12,$AB8:$AC15,)</f>
        <v>22</v>
      </c>
      <c r="AQ13" s="1"/>
    </row>
    <row r="14" spans="1:43" s="208" customFormat="1" ht="15" customHeight="1" x14ac:dyDescent="0.15">
      <c r="A14" s="208">
        <f>(AP7*100)+(AF14*10)+1</f>
        <v>131</v>
      </c>
      <c r="D14" s="474">
        <v>4</v>
      </c>
      <c r="E14" s="476" t="s">
        <v>144</v>
      </c>
      <c r="F14" s="477"/>
      <c r="G14" s="477"/>
      <c r="H14" s="477"/>
      <c r="I14" s="478"/>
      <c r="J14" s="479" t="s">
        <v>18</v>
      </c>
      <c r="K14" s="480"/>
      <c r="L14" s="480"/>
      <c r="M14" s="481"/>
      <c r="N14" s="567">
        <f>Y8</f>
        <v>5</v>
      </c>
      <c r="O14" s="183"/>
      <c r="P14" s="565">
        <f>W8</f>
        <v>7</v>
      </c>
      <c r="Q14" s="567">
        <f>Y10</f>
        <v>6</v>
      </c>
      <c r="R14" s="183"/>
      <c r="S14" s="565">
        <f>W10</f>
        <v>0</v>
      </c>
      <c r="T14" s="567">
        <f>Y12</f>
        <v>3</v>
      </c>
      <c r="U14" s="183"/>
      <c r="V14" s="565">
        <f>W12</f>
        <v>6</v>
      </c>
      <c r="W14" s="569"/>
      <c r="X14" s="570"/>
      <c r="Y14" s="571"/>
      <c r="Z14" s="575">
        <f>N14+Q14+T14</f>
        <v>14</v>
      </c>
      <c r="AA14" s="577">
        <f>P14+S14+V14</f>
        <v>13</v>
      </c>
      <c r="AB14" s="552">
        <f>Z14/(AA14+Z14)</f>
        <v>0.51851851851851849</v>
      </c>
      <c r="AC14" s="553"/>
      <c r="AD14" s="556">
        <f>COUNTIF(N14:Y15,"○")</f>
        <v>1</v>
      </c>
      <c r="AE14" s="558">
        <f t="shared" ref="AE14" si="2">COUNTIF(N14:Y15,"×")</f>
        <v>2</v>
      </c>
      <c r="AF14" s="560">
        <f>RANK(AP15,AP9:AP15,1)</f>
        <v>3</v>
      </c>
      <c r="AG14" s="216"/>
      <c r="AH14" s="1"/>
      <c r="AI14" s="1"/>
      <c r="AJ14" s="1"/>
      <c r="AK14" s="35" t="s">
        <v>41</v>
      </c>
      <c r="AL14" s="217"/>
      <c r="AM14" s="218"/>
      <c r="AN14" s="1"/>
      <c r="AO14" s="1"/>
      <c r="AQ14" s="1"/>
    </row>
    <row r="15" spans="1:43" s="208" customFormat="1" ht="15" customHeight="1" thickBot="1" x14ac:dyDescent="0.2">
      <c r="A15" s="208">
        <f>(AP7*100)+(AF14*10)+2</f>
        <v>132</v>
      </c>
      <c r="D15" s="475"/>
      <c r="E15" s="482" t="s">
        <v>145</v>
      </c>
      <c r="F15" s="483"/>
      <c r="G15" s="483"/>
      <c r="H15" s="483"/>
      <c r="I15" s="484"/>
      <c r="J15" s="562" t="s">
        <v>18</v>
      </c>
      <c r="K15" s="563"/>
      <c r="L15" s="563"/>
      <c r="M15" s="564"/>
      <c r="N15" s="568"/>
      <c r="O15" s="185" t="str">
        <f>IF(N14&lt;P14,"×",IF(N14&gt;P14,"○",IF(Y8="","",IF(W8="","",))))</f>
        <v>×</v>
      </c>
      <c r="P15" s="566"/>
      <c r="Q15" s="568"/>
      <c r="R15" s="186" t="str">
        <f>IF(Q14&lt;S14,"×",IF(Q14&gt;S14,"○",IF(Y10="","",IF(W10="","",))))</f>
        <v>○</v>
      </c>
      <c r="S15" s="566"/>
      <c r="T15" s="568"/>
      <c r="U15" s="186" t="str">
        <f>IF(T14&lt;V14,"×",IF(T14&gt;V14,"○",IF(W12="","",IF(Y12="","",))))</f>
        <v>×</v>
      </c>
      <c r="V15" s="566"/>
      <c r="W15" s="572"/>
      <c r="X15" s="573"/>
      <c r="Y15" s="574"/>
      <c r="Z15" s="576"/>
      <c r="AA15" s="578"/>
      <c r="AB15" s="554"/>
      <c r="AC15" s="555"/>
      <c r="AD15" s="557"/>
      <c r="AE15" s="559"/>
      <c r="AF15" s="561"/>
      <c r="AG15" s="216"/>
      <c r="AK15" s="209"/>
      <c r="AN15" s="1"/>
      <c r="AO15" s="1"/>
      <c r="AP15" s="208">
        <f>RANK(AD14,$AD8:$AD15,0)*10+RANK(AB14,$AB8:$AC15,)</f>
        <v>33</v>
      </c>
      <c r="AQ15" s="1"/>
    </row>
    <row r="16" spans="1:43" s="208" customFormat="1" ht="15" customHeight="1" x14ac:dyDescent="0.15">
      <c r="D16" s="549"/>
      <c r="E16" s="550"/>
      <c r="F16" s="550"/>
      <c r="G16" s="550"/>
      <c r="H16" s="550"/>
      <c r="I16" s="550"/>
      <c r="J16" s="551"/>
      <c r="K16" s="551"/>
      <c r="L16" s="551"/>
      <c r="M16" s="551"/>
      <c r="N16" s="548"/>
      <c r="O16" s="219"/>
      <c r="P16" s="548"/>
      <c r="Q16" s="548"/>
      <c r="R16" s="219"/>
      <c r="S16" s="548"/>
      <c r="T16" s="548"/>
      <c r="U16" s="219"/>
      <c r="V16" s="548"/>
      <c r="W16" s="548"/>
      <c r="X16" s="219"/>
      <c r="Y16" s="548"/>
      <c r="Z16" s="548"/>
      <c r="AA16" s="548"/>
      <c r="AB16" s="548"/>
      <c r="AC16" s="545"/>
      <c r="AD16" s="545"/>
      <c r="AE16" s="546"/>
      <c r="AF16" s="546"/>
      <c r="AG16" s="547"/>
      <c r="AH16" s="547"/>
      <c r="AI16" s="547"/>
      <c r="AJ16" s="1"/>
      <c r="AK16" s="35"/>
      <c r="AL16" s="220"/>
      <c r="AM16" s="220"/>
      <c r="AN16" s="221"/>
    </row>
    <row r="17" spans="1:42" s="208" customFormat="1" ht="15" customHeight="1" x14ac:dyDescent="0.15">
      <c r="D17" s="549"/>
      <c r="E17" s="550"/>
      <c r="F17" s="550"/>
      <c r="G17" s="550"/>
      <c r="H17" s="550"/>
      <c r="I17" s="550"/>
      <c r="J17" s="551"/>
      <c r="K17" s="551"/>
      <c r="L17" s="551"/>
      <c r="M17" s="551"/>
      <c r="N17" s="548"/>
      <c r="O17" s="36"/>
      <c r="P17" s="548"/>
      <c r="Q17" s="548"/>
      <c r="R17" s="36"/>
      <c r="S17" s="548"/>
      <c r="T17" s="548"/>
      <c r="U17" s="36"/>
      <c r="V17" s="548"/>
      <c r="W17" s="548"/>
      <c r="X17" s="36"/>
      <c r="Y17" s="548"/>
      <c r="Z17" s="548"/>
      <c r="AA17" s="548"/>
      <c r="AB17" s="548"/>
      <c r="AC17" s="545"/>
      <c r="AD17" s="545"/>
      <c r="AE17" s="546"/>
      <c r="AF17" s="546"/>
      <c r="AG17" s="547"/>
      <c r="AH17" s="547"/>
      <c r="AI17" s="547"/>
      <c r="AJ17" s="1"/>
      <c r="AK17" s="35"/>
      <c r="AL17" s="209"/>
      <c r="AM17" s="209"/>
      <c r="AN17" s="209"/>
      <c r="AP17" s="222"/>
    </row>
    <row r="18" spans="1:42" s="208" customFormat="1" ht="15" customHeight="1" x14ac:dyDescent="0.15">
      <c r="D18" s="209"/>
      <c r="E18" s="223"/>
      <c r="F18" s="223"/>
      <c r="G18" s="223"/>
      <c r="H18" s="223"/>
      <c r="I18" s="223"/>
      <c r="J18" s="22"/>
      <c r="K18" s="223"/>
      <c r="L18" s="223"/>
      <c r="M18" s="223"/>
      <c r="N18" s="219"/>
      <c r="O18" s="224"/>
      <c r="P18" s="219"/>
      <c r="Q18" s="219"/>
      <c r="R18" s="224"/>
      <c r="S18" s="219"/>
      <c r="T18" s="219"/>
      <c r="U18" s="224"/>
      <c r="V18" s="219"/>
      <c r="W18" s="219"/>
      <c r="X18" s="219"/>
      <c r="Y18" s="219"/>
      <c r="Z18" s="224"/>
      <c r="AA18" s="224"/>
      <c r="AB18" s="209"/>
      <c r="AC18" s="209"/>
      <c r="AD18" s="224"/>
      <c r="AE18" s="224"/>
      <c r="AF18" s="224"/>
      <c r="AG18" s="209"/>
      <c r="AH18" s="209"/>
      <c r="AI18" s="209"/>
      <c r="AJ18" s="1"/>
      <c r="AK18" s="35"/>
      <c r="AL18" s="209"/>
      <c r="AP18" s="1"/>
    </row>
    <row r="19" spans="1:42" ht="19.5" customHeight="1" thickBot="1" x14ac:dyDescent="0.2">
      <c r="D19" s="20" t="s">
        <v>11</v>
      </c>
      <c r="E19" s="32"/>
      <c r="F19" s="32"/>
      <c r="G19" s="32"/>
      <c r="H19" s="32"/>
      <c r="I19" s="32"/>
      <c r="J19" s="5"/>
      <c r="K19" s="5"/>
      <c r="L19" s="5"/>
      <c r="M19" s="5"/>
      <c r="N19" s="5"/>
      <c r="O19" s="5"/>
      <c r="P19" s="5"/>
      <c r="Q19" s="5"/>
      <c r="R19" s="4"/>
      <c r="S19" s="544" t="s">
        <v>9</v>
      </c>
      <c r="T19" s="544"/>
      <c r="U19" s="544"/>
      <c r="V19" s="544"/>
      <c r="W19" s="544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</row>
    <row r="20" spans="1:42" s="208" customFormat="1" ht="15" customHeight="1" thickBot="1" x14ac:dyDescent="0.2">
      <c r="D20" s="24" t="s">
        <v>8</v>
      </c>
      <c r="E20" s="537" t="s">
        <v>7</v>
      </c>
      <c r="F20" s="538"/>
      <c r="G20" s="538"/>
      <c r="H20" s="538"/>
      <c r="I20" s="539"/>
      <c r="J20" s="537" t="s">
        <v>6</v>
      </c>
      <c r="K20" s="538"/>
      <c r="L20" s="538"/>
      <c r="M20" s="539"/>
      <c r="N20" s="537">
        <v>1</v>
      </c>
      <c r="O20" s="538"/>
      <c r="P20" s="539"/>
      <c r="Q20" s="540">
        <v>2</v>
      </c>
      <c r="R20" s="541"/>
      <c r="S20" s="542"/>
      <c r="T20" s="540">
        <v>3</v>
      </c>
      <c r="U20" s="541"/>
      <c r="V20" s="542"/>
      <c r="W20" s="210"/>
      <c r="X20" s="210">
        <v>4</v>
      </c>
      <c r="Y20" s="210"/>
      <c r="Z20" s="540">
        <v>5</v>
      </c>
      <c r="AA20" s="541"/>
      <c r="AB20" s="541"/>
      <c r="AC20" s="211" t="s">
        <v>5</v>
      </c>
      <c r="AD20" s="212" t="s">
        <v>4</v>
      </c>
      <c r="AE20" s="537" t="s">
        <v>3</v>
      </c>
      <c r="AF20" s="543"/>
      <c r="AG20" s="213" t="s">
        <v>2</v>
      </c>
      <c r="AH20" s="212" t="s">
        <v>1</v>
      </c>
      <c r="AI20" s="214" t="s">
        <v>0</v>
      </c>
      <c r="AJ20" s="215"/>
      <c r="AK20" s="39" t="s">
        <v>202</v>
      </c>
      <c r="AL20" s="215"/>
      <c r="AM20" s="215"/>
      <c r="AP20" s="34">
        <v>2</v>
      </c>
    </row>
    <row r="21" spans="1:42" s="208" customFormat="1" ht="15" customHeight="1" x14ac:dyDescent="0.15">
      <c r="A21" s="208">
        <f>(AP20*100)+(AI21*10)+1</f>
        <v>211</v>
      </c>
      <c r="D21" s="529">
        <v>1</v>
      </c>
      <c r="E21" s="530" t="s">
        <v>146</v>
      </c>
      <c r="F21" s="531"/>
      <c r="G21" s="531"/>
      <c r="H21" s="531"/>
      <c r="I21" s="532"/>
      <c r="J21" s="533" t="s">
        <v>143</v>
      </c>
      <c r="K21" s="534"/>
      <c r="L21" s="534"/>
      <c r="M21" s="535"/>
      <c r="N21" s="506"/>
      <c r="O21" s="507"/>
      <c r="P21" s="508"/>
      <c r="Q21" s="523">
        <v>6</v>
      </c>
      <c r="R21" s="225"/>
      <c r="S21" s="524">
        <v>3</v>
      </c>
      <c r="T21" s="523">
        <v>6</v>
      </c>
      <c r="U21" s="225"/>
      <c r="V21" s="524">
        <v>2</v>
      </c>
      <c r="W21" s="523">
        <v>6</v>
      </c>
      <c r="X21" s="225"/>
      <c r="Y21" s="524">
        <v>0</v>
      </c>
      <c r="Z21" s="523">
        <v>6</v>
      </c>
      <c r="AA21" s="225"/>
      <c r="AB21" s="524">
        <v>0</v>
      </c>
      <c r="AC21" s="525">
        <f>Q21+T21+W21+Z21</f>
        <v>24</v>
      </c>
      <c r="AD21" s="527">
        <f>S21+V21+Y21+AB21</f>
        <v>5</v>
      </c>
      <c r="AE21" s="454">
        <f>AC21/(AD21+AC21)</f>
        <v>0.82758620689655171</v>
      </c>
      <c r="AF21" s="455"/>
      <c r="AG21" s="520">
        <f>COUNTIF(N21:AB22,"○")</f>
        <v>4</v>
      </c>
      <c r="AH21" s="521">
        <f>COUNTIF(N21:AB22,"×")</f>
        <v>0</v>
      </c>
      <c r="AI21" s="522">
        <f>RANK(AP22,AP22:AP30,1)</f>
        <v>1</v>
      </c>
      <c r="AJ21" s="217"/>
      <c r="AK21" s="35" t="s">
        <v>16</v>
      </c>
    </row>
    <row r="22" spans="1:42" s="208" customFormat="1" ht="15" customHeight="1" x14ac:dyDescent="0.15">
      <c r="A22" s="208">
        <f>(AP20*100)+(AI21*10)+2</f>
        <v>212</v>
      </c>
      <c r="D22" s="490"/>
      <c r="E22" s="493" t="s">
        <v>147</v>
      </c>
      <c r="F22" s="494"/>
      <c r="G22" s="494"/>
      <c r="H22" s="494"/>
      <c r="I22" s="495"/>
      <c r="J22" s="496" t="s">
        <v>148</v>
      </c>
      <c r="K22" s="497"/>
      <c r="L22" s="497"/>
      <c r="M22" s="498"/>
      <c r="N22" s="506"/>
      <c r="O22" s="507"/>
      <c r="P22" s="508"/>
      <c r="Q22" s="509"/>
      <c r="R22" s="36" t="str">
        <f>IF(Q21&lt;S21,"×",IF(Q21&gt;S21,"○",IF(Q21="","",IF(S21="","",))))</f>
        <v>○</v>
      </c>
      <c r="S22" s="510"/>
      <c r="T22" s="509"/>
      <c r="U22" s="36" t="str">
        <f>IF(T21&lt;V21,"×",IF(T21&gt;V21,"○",IF(T21="","",IF(V21="","",))))</f>
        <v>○</v>
      </c>
      <c r="V22" s="510"/>
      <c r="W22" s="491"/>
      <c r="X22" s="36" t="str">
        <f>IF(W21&lt;Y21,"×",IF(W21&gt;Y21,"○",IF(W21="","",IF(Y21="","",))))</f>
        <v>○</v>
      </c>
      <c r="Y22" s="492"/>
      <c r="Z22" s="509"/>
      <c r="AA22" s="36" t="str">
        <f>IF(Z21&lt;AB21,"×",IF(Z21&gt;AB21,"○",IF(Z21="","",IF(AB21="","",))))</f>
        <v>○</v>
      </c>
      <c r="AB22" s="510"/>
      <c r="AC22" s="526"/>
      <c r="AD22" s="528"/>
      <c r="AE22" s="503"/>
      <c r="AF22" s="504"/>
      <c r="AG22" s="458"/>
      <c r="AH22" s="460"/>
      <c r="AI22" s="462"/>
      <c r="AJ22" s="218"/>
      <c r="AK22" s="35" t="s">
        <v>42</v>
      </c>
      <c r="AP22" s="208">
        <f>RANK(AG21,$AG21:$AG30,0)*10+RANK(AE21,$AE21:$AF30,)</f>
        <v>11</v>
      </c>
    </row>
    <row r="23" spans="1:42" s="208" customFormat="1" ht="15" customHeight="1" x14ac:dyDescent="0.15">
      <c r="A23" s="208">
        <f>(AP20*100)+(AI23*10)+1</f>
        <v>241</v>
      </c>
      <c r="D23" s="474">
        <v>2</v>
      </c>
      <c r="E23" s="476" t="s">
        <v>149</v>
      </c>
      <c r="F23" s="477"/>
      <c r="G23" s="477"/>
      <c r="H23" s="477"/>
      <c r="I23" s="478"/>
      <c r="J23" s="515" t="s">
        <v>136</v>
      </c>
      <c r="K23" s="516"/>
      <c r="L23" s="516"/>
      <c r="M23" s="517"/>
      <c r="N23" s="466">
        <f>S21</f>
        <v>3</v>
      </c>
      <c r="O23" s="226"/>
      <c r="P23" s="464">
        <f>Q21</f>
        <v>6</v>
      </c>
      <c r="Q23" s="468"/>
      <c r="R23" s="469"/>
      <c r="S23" s="511"/>
      <c r="T23" s="466">
        <v>1</v>
      </c>
      <c r="U23" s="226"/>
      <c r="V23" s="464">
        <v>6</v>
      </c>
      <c r="W23" s="466">
        <v>2</v>
      </c>
      <c r="X23" s="226"/>
      <c r="Y23" s="464">
        <v>6</v>
      </c>
      <c r="Z23" s="466">
        <v>6</v>
      </c>
      <c r="AA23" s="226"/>
      <c r="AB23" s="518">
        <v>2</v>
      </c>
      <c r="AC23" s="488">
        <f>N23+T23+W23+Z23</f>
        <v>12</v>
      </c>
      <c r="AD23" s="501">
        <f>P23+V23+Y23+AB23</f>
        <v>20</v>
      </c>
      <c r="AE23" s="454">
        <f>AC23/(AD23+AC23)</f>
        <v>0.375</v>
      </c>
      <c r="AF23" s="455"/>
      <c r="AG23" s="458">
        <f t="shared" ref="AG23" si="3">COUNTIF(N23:AB24,"○")</f>
        <v>1</v>
      </c>
      <c r="AH23" s="460">
        <f t="shared" ref="AH23" si="4">COUNTIF(N23:AB24,"×")</f>
        <v>3</v>
      </c>
      <c r="AI23" s="462">
        <f>RANK(AP24,AP22:AP30,1)</f>
        <v>4</v>
      </c>
      <c r="AJ23" s="218"/>
      <c r="AK23" s="35" t="s">
        <v>43</v>
      </c>
    </row>
    <row r="24" spans="1:42" s="208" customFormat="1" ht="15" customHeight="1" x14ac:dyDescent="0.15">
      <c r="A24" s="208">
        <f>(AP20*100)+(AI23*10)+2</f>
        <v>242</v>
      </c>
      <c r="D24" s="490"/>
      <c r="E24" s="493" t="s">
        <v>150</v>
      </c>
      <c r="F24" s="494"/>
      <c r="G24" s="494"/>
      <c r="H24" s="494"/>
      <c r="I24" s="495"/>
      <c r="J24" s="496" t="s">
        <v>136</v>
      </c>
      <c r="K24" s="497"/>
      <c r="L24" s="497"/>
      <c r="M24" s="498"/>
      <c r="N24" s="491"/>
      <c r="O24" s="36" t="str">
        <f>IF(N23&lt;P23,"×",IF(N23&gt;P23,"○",IF(Q21="","",IF(S21="","",))))</f>
        <v>×</v>
      </c>
      <c r="P24" s="492"/>
      <c r="Q24" s="512"/>
      <c r="R24" s="513"/>
      <c r="S24" s="514"/>
      <c r="T24" s="491"/>
      <c r="U24" s="187" t="str">
        <f>IF(T23&lt;V23,"×",IF(T23&gt;V23,"○",IF(T23="","",IF(V23="","",))))</f>
        <v>×</v>
      </c>
      <c r="V24" s="492"/>
      <c r="W24" s="491"/>
      <c r="X24" s="187" t="str">
        <f>IF(W23&lt;Y23,"×",IF(W23&gt;Y23,"○",IF(W23="","",IF(Y23="","",))))</f>
        <v>×</v>
      </c>
      <c r="Y24" s="492"/>
      <c r="Z24" s="491"/>
      <c r="AA24" s="187" t="str">
        <f>IF(Z23&lt;AB23,"×",IF(Z23&gt;AB23,"○",IF(Z23="","",IF(AB23="","",))))</f>
        <v>○</v>
      </c>
      <c r="AB24" s="519"/>
      <c r="AC24" s="489"/>
      <c r="AD24" s="502"/>
      <c r="AE24" s="503"/>
      <c r="AF24" s="504"/>
      <c r="AG24" s="458"/>
      <c r="AH24" s="460"/>
      <c r="AI24" s="462"/>
      <c r="AJ24" s="218"/>
      <c r="AK24" s="35" t="s">
        <v>44</v>
      </c>
      <c r="AP24" s="208">
        <f>RANK(AG23,$AG21:$AG30,0)*10+RANK(AE23,$AE21:$AF30,)</f>
        <v>44</v>
      </c>
    </row>
    <row r="25" spans="1:42" s="208" customFormat="1" ht="15" customHeight="1" x14ac:dyDescent="0.15">
      <c r="A25" s="208">
        <f>(AP20*100)+(AI25*10)+1</f>
        <v>231</v>
      </c>
      <c r="D25" s="474">
        <v>3</v>
      </c>
      <c r="E25" s="476" t="s">
        <v>151</v>
      </c>
      <c r="F25" s="477"/>
      <c r="G25" s="477"/>
      <c r="H25" s="477"/>
      <c r="I25" s="478"/>
      <c r="J25" s="479" t="s">
        <v>152</v>
      </c>
      <c r="K25" s="480"/>
      <c r="L25" s="480"/>
      <c r="M25" s="481"/>
      <c r="N25" s="466">
        <f>V21</f>
        <v>2</v>
      </c>
      <c r="O25" s="226"/>
      <c r="P25" s="464">
        <f>T21</f>
        <v>6</v>
      </c>
      <c r="Q25" s="466">
        <f>V23</f>
        <v>6</v>
      </c>
      <c r="R25" s="226"/>
      <c r="S25" s="464">
        <f>T23</f>
        <v>1</v>
      </c>
      <c r="T25" s="468"/>
      <c r="U25" s="469"/>
      <c r="V25" s="511"/>
      <c r="W25" s="466">
        <v>6</v>
      </c>
      <c r="X25" s="226"/>
      <c r="Y25" s="464">
        <v>7</v>
      </c>
      <c r="Z25" s="466">
        <v>6</v>
      </c>
      <c r="AA25" s="226"/>
      <c r="AB25" s="464">
        <v>2</v>
      </c>
      <c r="AC25" s="488">
        <f>N25+Q25+W25+Z25</f>
        <v>20</v>
      </c>
      <c r="AD25" s="501">
        <f>P25+S25+Y25+AB25</f>
        <v>16</v>
      </c>
      <c r="AE25" s="454">
        <f>AC25/(AD25+AC25)</f>
        <v>0.55555555555555558</v>
      </c>
      <c r="AF25" s="455"/>
      <c r="AG25" s="458">
        <f>COUNTIF(N25:AB26,"○")</f>
        <v>2</v>
      </c>
      <c r="AH25" s="460">
        <f>COUNTIF(N25:AB26,"×")</f>
        <v>2</v>
      </c>
      <c r="AI25" s="462">
        <f>RANK(AP26,AP22:AP30,1)</f>
        <v>3</v>
      </c>
      <c r="AJ25" s="218"/>
      <c r="AK25" s="35" t="s">
        <v>45</v>
      </c>
    </row>
    <row r="26" spans="1:42" s="208" customFormat="1" ht="15" customHeight="1" x14ac:dyDescent="0.15">
      <c r="A26" s="208">
        <f>(AP20*100)+(AI25*10)+2</f>
        <v>232</v>
      </c>
      <c r="D26" s="490"/>
      <c r="E26" s="493" t="s">
        <v>153</v>
      </c>
      <c r="F26" s="494"/>
      <c r="G26" s="494"/>
      <c r="H26" s="494"/>
      <c r="I26" s="495"/>
      <c r="J26" s="496" t="s">
        <v>136</v>
      </c>
      <c r="K26" s="497"/>
      <c r="L26" s="497"/>
      <c r="M26" s="498"/>
      <c r="N26" s="491"/>
      <c r="O26" s="188" t="str">
        <f>IF(N25&lt;P25,"×",IF(N25&gt;P25,"○",IF(V21="","",IF(T21="","",))))</f>
        <v>×</v>
      </c>
      <c r="P26" s="492"/>
      <c r="Q26" s="491"/>
      <c r="R26" s="188" t="str">
        <f>IF(Q25&lt;S25,"×",IF(Q25&gt;S25,"○",IF(T23="","",IF(V23="","",))))</f>
        <v>○</v>
      </c>
      <c r="S26" s="492"/>
      <c r="T26" s="512"/>
      <c r="U26" s="513"/>
      <c r="V26" s="514"/>
      <c r="W26" s="491"/>
      <c r="X26" s="187" t="str">
        <f>IF(W25&lt;Y25,"×",IF(W25&gt;Y25,"○",IF(W25="","",IF(Y25="","",))))</f>
        <v>×</v>
      </c>
      <c r="Y26" s="492"/>
      <c r="Z26" s="491"/>
      <c r="AA26" s="187" t="str">
        <f>IF(Z25&lt;AB25,"×",IF(Z25&gt;AB25,"○",IF(Z25="","",IF(AB25="","",))))</f>
        <v>○</v>
      </c>
      <c r="AB26" s="492"/>
      <c r="AC26" s="499"/>
      <c r="AD26" s="452"/>
      <c r="AE26" s="503"/>
      <c r="AF26" s="504"/>
      <c r="AG26" s="458"/>
      <c r="AH26" s="460"/>
      <c r="AI26" s="462"/>
      <c r="AJ26" s="218"/>
      <c r="AK26" s="35" t="s">
        <v>46</v>
      </c>
      <c r="AP26" s="208">
        <f>RANK(AG25,$AG21:$AG30,0)*10+RANK(AE25,$AE21:$AF30,)</f>
        <v>33</v>
      </c>
    </row>
    <row r="27" spans="1:42" s="208" customFormat="1" ht="15" customHeight="1" x14ac:dyDescent="0.15">
      <c r="A27" s="208">
        <f>(AP20*100)+(AI27*10)+1</f>
        <v>221</v>
      </c>
      <c r="D27" s="474">
        <v>4</v>
      </c>
      <c r="E27" s="476" t="s">
        <v>154</v>
      </c>
      <c r="F27" s="477"/>
      <c r="G27" s="477"/>
      <c r="H27" s="477"/>
      <c r="I27" s="478"/>
      <c r="J27" s="479" t="s">
        <v>155</v>
      </c>
      <c r="K27" s="480"/>
      <c r="L27" s="480"/>
      <c r="M27" s="481"/>
      <c r="N27" s="466">
        <f>Y21</f>
        <v>0</v>
      </c>
      <c r="O27" s="227"/>
      <c r="P27" s="464">
        <f>W21</f>
        <v>6</v>
      </c>
      <c r="Q27" s="466">
        <f>Y23</f>
        <v>6</v>
      </c>
      <c r="R27" s="227"/>
      <c r="S27" s="464">
        <f>W23</f>
        <v>2</v>
      </c>
      <c r="T27" s="466">
        <f>Y25</f>
        <v>7</v>
      </c>
      <c r="U27" s="227" t="s">
        <v>207</v>
      </c>
      <c r="V27" s="464">
        <f>W25</f>
        <v>6</v>
      </c>
      <c r="W27" s="506"/>
      <c r="X27" s="507"/>
      <c r="Y27" s="508"/>
      <c r="Z27" s="509">
        <v>6</v>
      </c>
      <c r="AA27" s="227"/>
      <c r="AB27" s="510">
        <v>1</v>
      </c>
      <c r="AC27" s="488">
        <f>N27+Q27+T27+Z27</f>
        <v>19</v>
      </c>
      <c r="AD27" s="501">
        <f>P27+S27+V27+AB27</f>
        <v>15</v>
      </c>
      <c r="AE27" s="454">
        <f>AC27/(AD27+AC27)</f>
        <v>0.55882352941176472</v>
      </c>
      <c r="AF27" s="455"/>
      <c r="AG27" s="458">
        <f t="shared" ref="AG27" si="5">COUNTIF(N27:AB28,"○")</f>
        <v>3</v>
      </c>
      <c r="AH27" s="460">
        <f t="shared" ref="AH27" si="6">COUNTIF(N27:AB28,"×")</f>
        <v>1</v>
      </c>
      <c r="AI27" s="462">
        <f>RANK(AP28,AP22:AP30,1)</f>
        <v>2</v>
      </c>
      <c r="AJ27" s="221"/>
      <c r="AK27" s="35" t="s">
        <v>47</v>
      </c>
    </row>
    <row r="28" spans="1:42" s="208" customFormat="1" ht="15" customHeight="1" x14ac:dyDescent="0.15">
      <c r="A28" s="208">
        <f>(AP20*100)+(AI27*10)+2</f>
        <v>222</v>
      </c>
      <c r="D28" s="490"/>
      <c r="E28" s="493" t="s">
        <v>156</v>
      </c>
      <c r="F28" s="494"/>
      <c r="G28" s="494"/>
      <c r="H28" s="494"/>
      <c r="I28" s="495"/>
      <c r="J28" s="496" t="s">
        <v>155</v>
      </c>
      <c r="K28" s="497"/>
      <c r="L28" s="497"/>
      <c r="M28" s="498"/>
      <c r="N28" s="491"/>
      <c r="O28" s="36" t="str">
        <f>IF(N27&lt;P27,"×",IF(N27&gt;P27,"○",IF(Y21="","",IF(W21="","",))))</f>
        <v>×</v>
      </c>
      <c r="P28" s="492"/>
      <c r="Q28" s="491"/>
      <c r="R28" s="188" t="str">
        <f>IF(Q27&lt;S27,"×",IF(Q27&gt;S27,"○",IF(Y23="","",IF(W23="","",))))</f>
        <v>○</v>
      </c>
      <c r="S28" s="492"/>
      <c r="T28" s="491"/>
      <c r="U28" s="188" t="str">
        <f>IF(T27&lt;V27,"×",IF(T27&gt;V27,"○",IF(W25="","",IF(Y25="","",))))</f>
        <v>○</v>
      </c>
      <c r="V28" s="492"/>
      <c r="W28" s="506"/>
      <c r="X28" s="507"/>
      <c r="Y28" s="508"/>
      <c r="Z28" s="509"/>
      <c r="AA28" s="36" t="str">
        <f>IF(Z27&lt;AB27,"×",IF(Z27&gt;AB27,"○",IF(Z27="","",IF(AB27="","",))))</f>
        <v>○</v>
      </c>
      <c r="AB28" s="510"/>
      <c r="AC28" s="489"/>
      <c r="AD28" s="502"/>
      <c r="AE28" s="503"/>
      <c r="AF28" s="504"/>
      <c r="AG28" s="458"/>
      <c r="AH28" s="460"/>
      <c r="AI28" s="505"/>
      <c r="AJ28" s="221"/>
      <c r="AK28" s="35" t="s">
        <v>48</v>
      </c>
      <c r="AP28" s="208">
        <f>RANK(AG27,$AG21:$AG30,0)*10+RANK(AE27,$AE21:$AF30,)</f>
        <v>22</v>
      </c>
    </row>
    <row r="29" spans="1:42" s="208" customFormat="1" ht="15" customHeight="1" x14ac:dyDescent="0.15">
      <c r="A29" s="208">
        <f>(AP20*100)+(AI29*10)+1</f>
        <v>251</v>
      </c>
      <c r="D29" s="474">
        <v>5</v>
      </c>
      <c r="E29" s="476" t="s">
        <v>157</v>
      </c>
      <c r="F29" s="477"/>
      <c r="G29" s="477"/>
      <c r="H29" s="477"/>
      <c r="I29" s="478"/>
      <c r="J29" s="479" t="s">
        <v>158</v>
      </c>
      <c r="K29" s="480"/>
      <c r="L29" s="480"/>
      <c r="M29" s="481"/>
      <c r="N29" s="466">
        <f>AB21</f>
        <v>0</v>
      </c>
      <c r="O29" s="226"/>
      <c r="P29" s="464">
        <f>Z21</f>
        <v>6</v>
      </c>
      <c r="Q29" s="466">
        <f>AB23</f>
        <v>2</v>
      </c>
      <c r="R29" s="226"/>
      <c r="S29" s="464">
        <f>Z23</f>
        <v>6</v>
      </c>
      <c r="T29" s="466">
        <f>AB25</f>
        <v>2</v>
      </c>
      <c r="U29" s="226"/>
      <c r="V29" s="464">
        <f>Z25</f>
        <v>6</v>
      </c>
      <c r="W29" s="466">
        <f>AB27</f>
        <v>1</v>
      </c>
      <c r="X29" s="228"/>
      <c r="Y29" s="464">
        <f>Z27</f>
        <v>6</v>
      </c>
      <c r="Z29" s="468"/>
      <c r="AA29" s="469"/>
      <c r="AB29" s="470"/>
      <c r="AC29" s="499">
        <f>N29+Q29+T29+W29</f>
        <v>5</v>
      </c>
      <c r="AD29" s="452">
        <f>P29+S29+V29+Y29</f>
        <v>24</v>
      </c>
      <c r="AE29" s="454">
        <f>AC29/(AD29+AC29)</f>
        <v>0.17241379310344829</v>
      </c>
      <c r="AF29" s="455"/>
      <c r="AG29" s="458">
        <f>COUNTIF(N29:AB30,"○")</f>
        <v>0</v>
      </c>
      <c r="AH29" s="460">
        <f>COUNTIF(N29:AB30,"×")</f>
        <v>4</v>
      </c>
      <c r="AI29" s="462">
        <f>RANK(AP30,AP22:AP30,1)</f>
        <v>5</v>
      </c>
      <c r="AJ29" s="218"/>
      <c r="AK29" s="35" t="s">
        <v>49</v>
      </c>
    </row>
    <row r="30" spans="1:42" s="208" customFormat="1" ht="15" customHeight="1" thickBot="1" x14ac:dyDescent="0.2">
      <c r="A30" s="208">
        <f>(AP20*100)+(AI29*10)+2</f>
        <v>252</v>
      </c>
      <c r="D30" s="475"/>
      <c r="E30" s="482" t="s">
        <v>159</v>
      </c>
      <c r="F30" s="483"/>
      <c r="G30" s="483"/>
      <c r="H30" s="483"/>
      <c r="I30" s="484"/>
      <c r="J30" s="485" t="s">
        <v>158</v>
      </c>
      <c r="K30" s="486"/>
      <c r="L30" s="486"/>
      <c r="M30" s="487"/>
      <c r="N30" s="467"/>
      <c r="O30" s="189" t="str">
        <f>IF(N29&lt;P29,"×",IF(N29&gt;P29,"○",IF(AB21="","",IF(Z21="","",))))</f>
        <v>×</v>
      </c>
      <c r="P30" s="465"/>
      <c r="Q30" s="467"/>
      <c r="R30" s="189" t="str">
        <f>IF(Q29&lt;S29,"×",IF(Q29&gt;S29,"○",IF(AB23="","",IF(Z23="","",))))</f>
        <v>×</v>
      </c>
      <c r="S30" s="465"/>
      <c r="T30" s="467"/>
      <c r="U30" s="189" t="str">
        <f>IF(T29&lt;V29,"×",IF(T29&gt;V29,"○",IF(AB25="","",IF(Z25="","",))))</f>
        <v>×</v>
      </c>
      <c r="V30" s="465"/>
      <c r="W30" s="467"/>
      <c r="X30" s="189" t="str">
        <f>IF(W29&lt;Y29,"×",IF(W29&gt;Y29,"○",IF(Z27="","",IF(AB27="","",))))</f>
        <v>×</v>
      </c>
      <c r="Y30" s="465"/>
      <c r="Z30" s="471"/>
      <c r="AA30" s="472"/>
      <c r="AB30" s="473"/>
      <c r="AC30" s="500"/>
      <c r="AD30" s="453"/>
      <c r="AE30" s="456"/>
      <c r="AF30" s="457"/>
      <c r="AG30" s="459"/>
      <c r="AH30" s="461"/>
      <c r="AI30" s="463"/>
      <c r="AK30" s="35" t="s">
        <v>50</v>
      </c>
      <c r="AP30" s="208">
        <f>RANK(AG29,$AG21:$AG30,0)*10+RANK(AE29,$AE21:$AF30,)</f>
        <v>55</v>
      </c>
    </row>
    <row r="31" spans="1:42" ht="15" customHeight="1" x14ac:dyDescent="0.15">
      <c r="D31" s="209"/>
      <c r="E31" s="223"/>
      <c r="F31" s="223"/>
      <c r="G31" s="223"/>
      <c r="H31" s="223"/>
      <c r="I31" s="223"/>
      <c r="J31" s="22"/>
      <c r="K31" s="223"/>
      <c r="L31" s="223"/>
      <c r="M31" s="223"/>
      <c r="N31" s="219"/>
      <c r="O31" s="224"/>
      <c r="P31" s="219"/>
      <c r="Q31" s="219"/>
      <c r="R31" s="224"/>
      <c r="S31" s="219"/>
      <c r="T31" s="219"/>
      <c r="U31" s="224"/>
      <c r="V31" s="219"/>
      <c r="W31" s="219"/>
      <c r="X31" s="224"/>
      <c r="Y31" s="219"/>
      <c r="Z31" s="219"/>
      <c r="AA31" s="219"/>
      <c r="AB31" s="219"/>
      <c r="AC31" s="224"/>
      <c r="AD31" s="224"/>
      <c r="AE31" s="209"/>
      <c r="AF31" s="209"/>
      <c r="AG31" s="224"/>
      <c r="AH31" s="224"/>
      <c r="AI31" s="224"/>
      <c r="AJ31" s="209"/>
      <c r="AK31" s="35" t="s">
        <v>51</v>
      </c>
      <c r="AL31" s="221"/>
      <c r="AM31" s="28"/>
      <c r="AN31" s="208"/>
      <c r="AO31" s="208"/>
    </row>
    <row r="32" spans="1:42" ht="19.5" customHeight="1" thickBot="1" x14ac:dyDescent="0.2">
      <c r="D32" s="20" t="s">
        <v>10</v>
      </c>
      <c r="E32" s="32"/>
      <c r="F32" s="32"/>
      <c r="G32" s="32"/>
      <c r="H32" s="32"/>
      <c r="I32" s="32"/>
      <c r="J32" s="5"/>
      <c r="K32" s="5"/>
      <c r="L32" s="5"/>
      <c r="M32" s="5"/>
      <c r="N32" s="5"/>
      <c r="O32" s="5"/>
      <c r="P32" s="5"/>
      <c r="Q32" s="5"/>
      <c r="R32" s="4"/>
      <c r="S32" s="536" t="s">
        <v>9</v>
      </c>
      <c r="T32" s="536"/>
      <c r="U32" s="536"/>
      <c r="V32" s="536"/>
      <c r="W32" s="536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</row>
    <row r="33" spans="1:42" s="208" customFormat="1" ht="15" customHeight="1" thickBot="1" x14ac:dyDescent="0.2">
      <c r="D33" s="24" t="s">
        <v>8</v>
      </c>
      <c r="E33" s="537" t="s">
        <v>7</v>
      </c>
      <c r="F33" s="538"/>
      <c r="G33" s="538"/>
      <c r="H33" s="538"/>
      <c r="I33" s="539"/>
      <c r="J33" s="537" t="s">
        <v>6</v>
      </c>
      <c r="K33" s="538"/>
      <c r="L33" s="538"/>
      <c r="M33" s="539"/>
      <c r="N33" s="537">
        <v>1</v>
      </c>
      <c r="O33" s="538"/>
      <c r="P33" s="539"/>
      <c r="Q33" s="540">
        <v>2</v>
      </c>
      <c r="R33" s="541"/>
      <c r="S33" s="542"/>
      <c r="T33" s="540">
        <v>3</v>
      </c>
      <c r="U33" s="541"/>
      <c r="V33" s="542"/>
      <c r="W33" s="210"/>
      <c r="X33" s="210">
        <v>4</v>
      </c>
      <c r="Y33" s="210"/>
      <c r="Z33" s="540">
        <v>5</v>
      </c>
      <c r="AA33" s="541"/>
      <c r="AB33" s="541"/>
      <c r="AC33" s="211" t="s">
        <v>5</v>
      </c>
      <c r="AD33" s="212" t="s">
        <v>4</v>
      </c>
      <c r="AE33" s="537" t="s">
        <v>3</v>
      </c>
      <c r="AF33" s="543"/>
      <c r="AG33" s="213" t="s">
        <v>2</v>
      </c>
      <c r="AH33" s="212" t="s">
        <v>1</v>
      </c>
      <c r="AI33" s="214" t="s">
        <v>0</v>
      </c>
      <c r="AJ33" s="215"/>
      <c r="AK33" s="39" t="s">
        <v>201</v>
      </c>
      <c r="AL33" s="215"/>
      <c r="AM33" s="215"/>
      <c r="AP33" s="34">
        <v>3</v>
      </c>
    </row>
    <row r="34" spans="1:42" s="208" customFormat="1" ht="15" customHeight="1" x14ac:dyDescent="0.15">
      <c r="A34" s="208">
        <f>(AP33*100)+(AI34*10)+1</f>
        <v>311</v>
      </c>
      <c r="D34" s="529">
        <v>1</v>
      </c>
      <c r="E34" s="530" t="s">
        <v>160</v>
      </c>
      <c r="F34" s="531"/>
      <c r="G34" s="531"/>
      <c r="H34" s="531"/>
      <c r="I34" s="532"/>
      <c r="J34" s="533" t="s">
        <v>161</v>
      </c>
      <c r="K34" s="534"/>
      <c r="L34" s="534"/>
      <c r="M34" s="535"/>
      <c r="N34" s="506"/>
      <c r="O34" s="507"/>
      <c r="P34" s="508"/>
      <c r="Q34" s="523">
        <v>6</v>
      </c>
      <c r="R34" s="225"/>
      <c r="S34" s="524">
        <v>3</v>
      </c>
      <c r="T34" s="523">
        <v>6</v>
      </c>
      <c r="U34" s="225"/>
      <c r="V34" s="524">
        <v>2</v>
      </c>
      <c r="W34" s="523">
        <v>6</v>
      </c>
      <c r="X34" s="225"/>
      <c r="Y34" s="524">
        <v>2</v>
      </c>
      <c r="Z34" s="523">
        <v>6</v>
      </c>
      <c r="AA34" s="225"/>
      <c r="AB34" s="524">
        <v>2</v>
      </c>
      <c r="AC34" s="525">
        <f>Q34+T34+W34+Z34</f>
        <v>24</v>
      </c>
      <c r="AD34" s="527">
        <f>S34+V34+Y34+AB34</f>
        <v>9</v>
      </c>
      <c r="AE34" s="454">
        <f>AC34/(AD34+AC34)</f>
        <v>0.72727272727272729</v>
      </c>
      <c r="AF34" s="455"/>
      <c r="AG34" s="520">
        <f>COUNTIF(N34:AB35,"○")</f>
        <v>4</v>
      </c>
      <c r="AH34" s="521">
        <f>COUNTIF(N34:AB35,"×")</f>
        <v>0</v>
      </c>
      <c r="AI34" s="522">
        <f>RANK(AP35,AP35:AP43,1)</f>
        <v>1</v>
      </c>
      <c r="AJ34" s="217"/>
      <c r="AK34" s="35" t="s">
        <v>16</v>
      </c>
    </row>
    <row r="35" spans="1:42" s="208" customFormat="1" ht="15" customHeight="1" x14ac:dyDescent="0.15">
      <c r="A35" s="208">
        <f>(AP33*100)+(AI34*10)+2</f>
        <v>312</v>
      </c>
      <c r="D35" s="490"/>
      <c r="E35" s="493" t="s">
        <v>162</v>
      </c>
      <c r="F35" s="494"/>
      <c r="G35" s="494"/>
      <c r="H35" s="494"/>
      <c r="I35" s="495"/>
      <c r="J35" s="496" t="s">
        <v>163</v>
      </c>
      <c r="K35" s="497"/>
      <c r="L35" s="497"/>
      <c r="M35" s="498"/>
      <c r="N35" s="506"/>
      <c r="O35" s="507"/>
      <c r="P35" s="508"/>
      <c r="Q35" s="509"/>
      <c r="R35" s="36" t="str">
        <f>IF(Q34&lt;S34,"×",IF(Q34&gt;S34,"○",IF(Q34="","",IF(S34="","",))))</f>
        <v>○</v>
      </c>
      <c r="S35" s="510"/>
      <c r="T35" s="509"/>
      <c r="U35" s="36" t="str">
        <f>IF(T34&lt;V34,"×",IF(T34&gt;V34,"○",IF(T34="","",IF(V34="","",))))</f>
        <v>○</v>
      </c>
      <c r="V35" s="510"/>
      <c r="W35" s="491"/>
      <c r="X35" s="36" t="str">
        <f>IF(W34&lt;Y34,"×",IF(W34&gt;Y34,"○",IF(W34="","",IF(Y34="","",))))</f>
        <v>○</v>
      </c>
      <c r="Y35" s="492"/>
      <c r="Z35" s="509"/>
      <c r="AA35" s="36" t="str">
        <f>IF(Z34&lt;AB34,"×",IF(Z34&gt;AB34,"○",IF(Z34="","",IF(AB34="","",))))</f>
        <v>○</v>
      </c>
      <c r="AB35" s="510"/>
      <c r="AC35" s="526"/>
      <c r="AD35" s="528"/>
      <c r="AE35" s="503"/>
      <c r="AF35" s="504"/>
      <c r="AG35" s="458"/>
      <c r="AH35" s="460"/>
      <c r="AI35" s="462"/>
      <c r="AJ35" s="221"/>
      <c r="AK35" s="35" t="s">
        <v>42</v>
      </c>
      <c r="AP35" s="208">
        <f>RANK(AG34,$AG34:$AG43,0)*10+RANK(AE34,$AE34:$AF43,)</f>
        <v>11</v>
      </c>
    </row>
    <row r="36" spans="1:42" s="208" customFormat="1" ht="15" customHeight="1" x14ac:dyDescent="0.15">
      <c r="A36" s="208">
        <f>(AP33*100)+(AI36*10)+1</f>
        <v>321</v>
      </c>
      <c r="D36" s="474">
        <v>2</v>
      </c>
      <c r="E36" s="476" t="s">
        <v>164</v>
      </c>
      <c r="F36" s="477"/>
      <c r="G36" s="477"/>
      <c r="H36" s="477"/>
      <c r="I36" s="478"/>
      <c r="J36" s="515" t="s">
        <v>165</v>
      </c>
      <c r="K36" s="516"/>
      <c r="L36" s="516"/>
      <c r="M36" s="517"/>
      <c r="N36" s="466">
        <f>S34</f>
        <v>3</v>
      </c>
      <c r="O36" s="226"/>
      <c r="P36" s="464">
        <f>Q34</f>
        <v>6</v>
      </c>
      <c r="Q36" s="468"/>
      <c r="R36" s="469"/>
      <c r="S36" s="511"/>
      <c r="T36" s="466">
        <v>3</v>
      </c>
      <c r="U36" s="226"/>
      <c r="V36" s="464">
        <v>6</v>
      </c>
      <c r="W36" s="466">
        <v>6</v>
      </c>
      <c r="X36" s="226"/>
      <c r="Y36" s="464">
        <v>1</v>
      </c>
      <c r="Z36" s="466">
        <v>6</v>
      </c>
      <c r="AA36" s="226"/>
      <c r="AB36" s="518">
        <v>4</v>
      </c>
      <c r="AC36" s="488">
        <f>N36+T36+W36+Z36</f>
        <v>18</v>
      </c>
      <c r="AD36" s="501">
        <f>P36+V36+Y36+AB36</f>
        <v>17</v>
      </c>
      <c r="AE36" s="454">
        <f>AC36/(AD36+AC36)</f>
        <v>0.51428571428571423</v>
      </c>
      <c r="AF36" s="455"/>
      <c r="AG36" s="458">
        <f t="shared" ref="AG36" si="7">COUNTIF(N36:AB37,"○")</f>
        <v>2</v>
      </c>
      <c r="AH36" s="460">
        <f t="shared" ref="AH36" si="8">COUNTIF(N36:AB37,"×")</f>
        <v>2</v>
      </c>
      <c r="AI36" s="462">
        <f>RANK(AP37,AP35:AP43,1)</f>
        <v>2</v>
      </c>
      <c r="AJ36" s="221"/>
      <c r="AK36" s="35" t="s">
        <v>43</v>
      </c>
    </row>
    <row r="37" spans="1:42" s="208" customFormat="1" ht="15" customHeight="1" x14ac:dyDescent="0.15">
      <c r="A37" s="208">
        <f>(AP33*100)+(AI36*10)+2</f>
        <v>322</v>
      </c>
      <c r="D37" s="490"/>
      <c r="E37" s="493" t="s">
        <v>166</v>
      </c>
      <c r="F37" s="494"/>
      <c r="G37" s="494"/>
      <c r="H37" s="494"/>
      <c r="I37" s="495"/>
      <c r="J37" s="496" t="s">
        <v>167</v>
      </c>
      <c r="K37" s="497"/>
      <c r="L37" s="497"/>
      <c r="M37" s="498"/>
      <c r="N37" s="491"/>
      <c r="O37" s="36" t="str">
        <f>IF(N36&lt;P36,"×",IF(N36&gt;P36,"○",IF(Q34="","",IF(S34="","",))))</f>
        <v>×</v>
      </c>
      <c r="P37" s="492"/>
      <c r="Q37" s="512"/>
      <c r="R37" s="513"/>
      <c r="S37" s="514"/>
      <c r="T37" s="491"/>
      <c r="U37" s="187" t="str">
        <f>IF(T36&lt;V36,"×",IF(T36&gt;V36,"○",IF(T36="","",IF(V36="","",))))</f>
        <v>×</v>
      </c>
      <c r="V37" s="492"/>
      <c r="W37" s="491"/>
      <c r="X37" s="187" t="str">
        <f>IF(W36&lt;Y36,"×",IF(W36&gt;Y36,"○",IF(W36="","",IF(Y36="","",))))</f>
        <v>○</v>
      </c>
      <c r="Y37" s="492"/>
      <c r="Z37" s="491"/>
      <c r="AA37" s="187" t="str">
        <f>IF(Z36&lt;AB36,"×",IF(Z36&gt;AB36,"○",IF(Z36="","",IF(AB36="","",))))</f>
        <v>○</v>
      </c>
      <c r="AB37" s="519"/>
      <c r="AC37" s="489"/>
      <c r="AD37" s="502"/>
      <c r="AE37" s="503"/>
      <c r="AF37" s="504"/>
      <c r="AG37" s="458"/>
      <c r="AH37" s="460"/>
      <c r="AI37" s="462"/>
      <c r="AJ37" s="221"/>
      <c r="AK37" s="35" t="s">
        <v>44</v>
      </c>
      <c r="AP37" s="208">
        <f>RANK(AG36,$AG34:$AG43,0)*10+RANK(AE36,$AE34:$AF43,)</f>
        <v>22</v>
      </c>
    </row>
    <row r="38" spans="1:42" s="208" customFormat="1" ht="15" customHeight="1" x14ac:dyDescent="0.15">
      <c r="A38" s="208">
        <f>(AP33*100)+(AI38*10)+1</f>
        <v>331</v>
      </c>
      <c r="D38" s="474">
        <v>3</v>
      </c>
      <c r="E38" s="476" t="s">
        <v>168</v>
      </c>
      <c r="F38" s="477"/>
      <c r="G38" s="477"/>
      <c r="H38" s="477"/>
      <c r="I38" s="478"/>
      <c r="J38" s="479" t="s">
        <v>143</v>
      </c>
      <c r="K38" s="480"/>
      <c r="L38" s="480"/>
      <c r="M38" s="481"/>
      <c r="N38" s="466">
        <f>V34</f>
        <v>2</v>
      </c>
      <c r="O38" s="226"/>
      <c r="P38" s="464">
        <f>T34</f>
        <v>6</v>
      </c>
      <c r="Q38" s="466">
        <f>V36</f>
        <v>6</v>
      </c>
      <c r="R38" s="226"/>
      <c r="S38" s="464">
        <f>T36</f>
        <v>3</v>
      </c>
      <c r="T38" s="468"/>
      <c r="U38" s="469"/>
      <c r="V38" s="511"/>
      <c r="W38" s="466">
        <v>6</v>
      </c>
      <c r="X38" s="226"/>
      <c r="Y38" s="464">
        <v>3</v>
      </c>
      <c r="Z38" s="466">
        <v>5</v>
      </c>
      <c r="AA38" s="226"/>
      <c r="AB38" s="464">
        <v>7</v>
      </c>
      <c r="AC38" s="488">
        <f>N38+Q38+W38+Z38</f>
        <v>19</v>
      </c>
      <c r="AD38" s="501">
        <f>P38+S38+Y38+AB38</f>
        <v>19</v>
      </c>
      <c r="AE38" s="454">
        <f>AC38/(AD38+AC38)</f>
        <v>0.5</v>
      </c>
      <c r="AF38" s="455"/>
      <c r="AG38" s="458">
        <f>COUNTIF(N38:AB39,"○")</f>
        <v>2</v>
      </c>
      <c r="AH38" s="460">
        <f>COUNTIF(N38:AB39,"×")</f>
        <v>2</v>
      </c>
      <c r="AI38" s="462">
        <f>RANK(AP39,AP35:AP43,1)</f>
        <v>3</v>
      </c>
      <c r="AJ38" s="221"/>
      <c r="AK38" s="35" t="s">
        <v>45</v>
      </c>
    </row>
    <row r="39" spans="1:42" s="208" customFormat="1" ht="15" customHeight="1" x14ac:dyDescent="0.15">
      <c r="A39" s="208">
        <f>(AP33*100)+(AI38*10)+2</f>
        <v>332</v>
      </c>
      <c r="D39" s="490"/>
      <c r="E39" s="493" t="s">
        <v>169</v>
      </c>
      <c r="F39" s="494"/>
      <c r="G39" s="494"/>
      <c r="H39" s="494"/>
      <c r="I39" s="495"/>
      <c r="J39" s="496" t="s">
        <v>19</v>
      </c>
      <c r="K39" s="497"/>
      <c r="L39" s="497"/>
      <c r="M39" s="498"/>
      <c r="N39" s="491"/>
      <c r="O39" s="188" t="str">
        <f>IF(N38&lt;P38,"×",IF(N38&gt;P38,"○",IF(V34="","",IF(T34="","",))))</f>
        <v>×</v>
      </c>
      <c r="P39" s="492"/>
      <c r="Q39" s="491"/>
      <c r="R39" s="188" t="str">
        <f>IF(Q38&lt;S38,"×",IF(Q38&gt;S38,"○",IF(T36="","",IF(V36="","",))))</f>
        <v>○</v>
      </c>
      <c r="S39" s="492"/>
      <c r="T39" s="512"/>
      <c r="U39" s="513"/>
      <c r="V39" s="514"/>
      <c r="W39" s="491"/>
      <c r="X39" s="187" t="str">
        <f>IF(W38&lt;Y38,"×",IF(W38&gt;Y38,"○",IF(W38="","",IF(Y38="","",))))</f>
        <v>○</v>
      </c>
      <c r="Y39" s="492"/>
      <c r="Z39" s="491"/>
      <c r="AA39" s="187" t="str">
        <f>IF(Z38&lt;AB38,"×",IF(Z38&gt;AB38,"○",IF(Z38="","",IF(AB38="","",))))</f>
        <v>×</v>
      </c>
      <c r="AB39" s="492"/>
      <c r="AC39" s="499"/>
      <c r="AD39" s="452"/>
      <c r="AE39" s="503"/>
      <c r="AF39" s="504"/>
      <c r="AG39" s="458"/>
      <c r="AH39" s="460"/>
      <c r="AI39" s="462"/>
      <c r="AJ39" s="221"/>
      <c r="AK39" s="35" t="s">
        <v>46</v>
      </c>
      <c r="AP39" s="208">
        <f>RANK(AG38,$AG34:$AG43,0)*10+RANK(AE38,$AE34:$AF43,)</f>
        <v>23</v>
      </c>
    </row>
    <row r="40" spans="1:42" s="208" customFormat="1" ht="15" customHeight="1" x14ac:dyDescent="0.15">
      <c r="A40" s="208">
        <f>(AP33*100)+(AI40*10)+1</f>
        <v>351</v>
      </c>
      <c r="D40" s="474">
        <v>4</v>
      </c>
      <c r="E40" s="476" t="s">
        <v>170</v>
      </c>
      <c r="F40" s="477"/>
      <c r="G40" s="477"/>
      <c r="H40" s="477"/>
      <c r="I40" s="478"/>
      <c r="J40" s="479" t="s">
        <v>171</v>
      </c>
      <c r="K40" s="480"/>
      <c r="L40" s="480"/>
      <c r="M40" s="481"/>
      <c r="N40" s="466">
        <f>Y34</f>
        <v>2</v>
      </c>
      <c r="O40" s="227"/>
      <c r="P40" s="464">
        <f>W34</f>
        <v>6</v>
      </c>
      <c r="Q40" s="466">
        <f>Y36</f>
        <v>1</v>
      </c>
      <c r="R40" s="227"/>
      <c r="S40" s="464">
        <f>W36</f>
        <v>6</v>
      </c>
      <c r="T40" s="466">
        <f>Y38</f>
        <v>3</v>
      </c>
      <c r="U40" s="227"/>
      <c r="V40" s="464">
        <f>W38</f>
        <v>6</v>
      </c>
      <c r="W40" s="506"/>
      <c r="X40" s="507"/>
      <c r="Y40" s="508"/>
      <c r="Z40" s="509">
        <v>4</v>
      </c>
      <c r="AA40" s="227"/>
      <c r="AB40" s="510">
        <v>6</v>
      </c>
      <c r="AC40" s="488">
        <f>N40+Q40+T40+Z40</f>
        <v>10</v>
      </c>
      <c r="AD40" s="501">
        <f>P40+S40+V40+AB40</f>
        <v>24</v>
      </c>
      <c r="AE40" s="454">
        <f>AC40/(AD40+AC40)</f>
        <v>0.29411764705882354</v>
      </c>
      <c r="AF40" s="455"/>
      <c r="AG40" s="458">
        <f t="shared" ref="AG40" si="9">COUNTIF(N40:AB41,"○")</f>
        <v>0</v>
      </c>
      <c r="AH40" s="460">
        <f t="shared" ref="AH40" si="10">COUNTIF(N40:AB41,"×")</f>
        <v>4</v>
      </c>
      <c r="AI40" s="462">
        <f>RANK(AP41,AP35:AP43,1)</f>
        <v>5</v>
      </c>
      <c r="AJ40" s="221"/>
      <c r="AK40" s="35" t="s">
        <v>47</v>
      </c>
    </row>
    <row r="41" spans="1:42" s="208" customFormat="1" ht="15" customHeight="1" x14ac:dyDescent="0.15">
      <c r="A41" s="208">
        <f>(AP33*100)+(AI40*10)+2</f>
        <v>352</v>
      </c>
      <c r="D41" s="490"/>
      <c r="E41" s="493" t="s">
        <v>172</v>
      </c>
      <c r="F41" s="494"/>
      <c r="G41" s="494"/>
      <c r="H41" s="494"/>
      <c r="I41" s="495"/>
      <c r="J41" s="496" t="s">
        <v>171</v>
      </c>
      <c r="K41" s="497"/>
      <c r="L41" s="497"/>
      <c r="M41" s="498"/>
      <c r="N41" s="491"/>
      <c r="O41" s="36" t="str">
        <f>IF(N40&lt;P40,"×",IF(N40&gt;P40,"○",IF(Y34="","",IF(W34="","",))))</f>
        <v>×</v>
      </c>
      <c r="P41" s="492"/>
      <c r="Q41" s="491"/>
      <c r="R41" s="188" t="str">
        <f>IF(Q40&lt;S40,"×",IF(Q40&gt;S40,"○",IF(Y36="","",IF(W36="","",))))</f>
        <v>×</v>
      </c>
      <c r="S41" s="492"/>
      <c r="T41" s="491"/>
      <c r="U41" s="188" t="str">
        <f>IF(T40&lt;V40,"×",IF(T40&gt;V40,"○",IF(W38="","",IF(Y38="","",))))</f>
        <v>×</v>
      </c>
      <c r="V41" s="492"/>
      <c r="W41" s="506"/>
      <c r="X41" s="507"/>
      <c r="Y41" s="508"/>
      <c r="Z41" s="509"/>
      <c r="AA41" s="36" t="str">
        <f>IF(Z40&lt;AB40,"×",IF(Z40&gt;AB40,"○",IF(Z40="","",IF(AB40="","",))))</f>
        <v>×</v>
      </c>
      <c r="AB41" s="510"/>
      <c r="AC41" s="489"/>
      <c r="AD41" s="502"/>
      <c r="AE41" s="503"/>
      <c r="AF41" s="504"/>
      <c r="AG41" s="458"/>
      <c r="AH41" s="460"/>
      <c r="AI41" s="505"/>
      <c r="AJ41" s="221"/>
      <c r="AK41" s="35" t="s">
        <v>48</v>
      </c>
      <c r="AP41" s="208">
        <f>RANK(AG40,$AG34:$AG43,0)*10+RANK(AE40,$AE34:$AF43,)</f>
        <v>55</v>
      </c>
    </row>
    <row r="42" spans="1:42" s="208" customFormat="1" ht="15" customHeight="1" x14ac:dyDescent="0.15">
      <c r="A42" s="208">
        <f>(AP33*100)+(AI42*10)+1</f>
        <v>341</v>
      </c>
      <c r="D42" s="474">
        <v>5</v>
      </c>
      <c r="E42" s="476" t="s">
        <v>173</v>
      </c>
      <c r="F42" s="477"/>
      <c r="G42" s="477"/>
      <c r="H42" s="477"/>
      <c r="I42" s="478"/>
      <c r="J42" s="479" t="s">
        <v>174</v>
      </c>
      <c r="K42" s="480"/>
      <c r="L42" s="480"/>
      <c r="M42" s="481"/>
      <c r="N42" s="466">
        <f>AB34</f>
        <v>2</v>
      </c>
      <c r="O42" s="226"/>
      <c r="P42" s="464">
        <f>Z34</f>
        <v>6</v>
      </c>
      <c r="Q42" s="466">
        <f>AB36</f>
        <v>4</v>
      </c>
      <c r="R42" s="226"/>
      <c r="S42" s="464">
        <f>Z36</f>
        <v>6</v>
      </c>
      <c r="T42" s="466">
        <f>AB38</f>
        <v>7</v>
      </c>
      <c r="U42" s="226"/>
      <c r="V42" s="464">
        <f>Z38</f>
        <v>5</v>
      </c>
      <c r="W42" s="466">
        <f>AB40</f>
        <v>6</v>
      </c>
      <c r="X42" s="228"/>
      <c r="Y42" s="464">
        <f>Z40</f>
        <v>4</v>
      </c>
      <c r="Z42" s="468"/>
      <c r="AA42" s="469"/>
      <c r="AB42" s="470"/>
      <c r="AC42" s="499">
        <f>N42+Q42+T42+W42</f>
        <v>19</v>
      </c>
      <c r="AD42" s="452">
        <f>P42+S42+V42+Y42</f>
        <v>21</v>
      </c>
      <c r="AE42" s="454">
        <f>AC42/(AD42+AC42)</f>
        <v>0.47499999999999998</v>
      </c>
      <c r="AF42" s="455"/>
      <c r="AG42" s="458">
        <f>COUNTIF(N42:AB43,"○")</f>
        <v>2</v>
      </c>
      <c r="AH42" s="460">
        <f>COUNTIF(N42:AB43,"×")</f>
        <v>2</v>
      </c>
      <c r="AI42" s="462">
        <f>RANK(AP43,AP35:AP43,1)</f>
        <v>4</v>
      </c>
      <c r="AJ42" s="221"/>
      <c r="AK42" s="35" t="s">
        <v>49</v>
      </c>
    </row>
    <row r="43" spans="1:42" s="208" customFormat="1" ht="15" customHeight="1" thickBot="1" x14ac:dyDescent="0.2">
      <c r="A43" s="208">
        <f>(AP33*100)+(AI42*10)+2</f>
        <v>342</v>
      </c>
      <c r="D43" s="475"/>
      <c r="E43" s="482" t="s">
        <v>175</v>
      </c>
      <c r="F43" s="483"/>
      <c r="G43" s="483"/>
      <c r="H43" s="483"/>
      <c r="I43" s="484"/>
      <c r="J43" s="485" t="s">
        <v>174</v>
      </c>
      <c r="K43" s="486"/>
      <c r="L43" s="486"/>
      <c r="M43" s="487"/>
      <c r="N43" s="467"/>
      <c r="O43" s="189" t="str">
        <f>IF(N42&lt;P42,"×",IF(N42&gt;P42,"○",IF(AB34="","",IF(Z34="","",))))</f>
        <v>×</v>
      </c>
      <c r="P43" s="465"/>
      <c r="Q43" s="467"/>
      <c r="R43" s="189" t="str">
        <f>IF(Q42&lt;S42,"×",IF(Q42&gt;S42,"○",IF(AB36="","",IF(Z36="","",))))</f>
        <v>×</v>
      </c>
      <c r="S43" s="465"/>
      <c r="T43" s="467"/>
      <c r="U43" s="189" t="str">
        <f>IF(T42&lt;V42,"×",IF(T42&gt;V42,"○",IF(AB38="","",IF(Z38="","",))))</f>
        <v>○</v>
      </c>
      <c r="V43" s="465"/>
      <c r="W43" s="467"/>
      <c r="X43" s="189" t="str">
        <f>IF(W42&lt;Y42,"×",IF(W42&gt;Y42,"○",IF(Z40="","",IF(AB40="","",))))</f>
        <v>○</v>
      </c>
      <c r="Y43" s="465"/>
      <c r="Z43" s="471"/>
      <c r="AA43" s="472"/>
      <c r="AB43" s="473"/>
      <c r="AC43" s="500"/>
      <c r="AD43" s="453"/>
      <c r="AE43" s="456"/>
      <c r="AF43" s="457"/>
      <c r="AG43" s="459"/>
      <c r="AH43" s="461"/>
      <c r="AI43" s="463"/>
      <c r="AJ43" s="209"/>
      <c r="AK43" s="35" t="s">
        <v>50</v>
      </c>
      <c r="AP43" s="208">
        <f>RANK(AG42,$AG34:$AG43,0)*10+RANK(AE42,$AE34:$AF43,)</f>
        <v>24</v>
      </c>
    </row>
    <row r="44" spans="1:42" ht="15" customHeight="1" x14ac:dyDescent="0.15">
      <c r="D44" s="209"/>
      <c r="E44" s="223"/>
      <c r="F44" s="223"/>
      <c r="G44" s="223"/>
      <c r="H44" s="223"/>
      <c r="I44" s="223"/>
      <c r="J44" s="22"/>
      <c r="K44" s="223"/>
      <c r="L44" s="223"/>
      <c r="M44" s="223"/>
      <c r="N44" s="219"/>
      <c r="O44" s="224"/>
      <c r="P44" s="219"/>
      <c r="Q44" s="219"/>
      <c r="R44" s="224"/>
      <c r="S44" s="219"/>
      <c r="T44" s="219"/>
      <c r="U44" s="224"/>
      <c r="V44" s="219"/>
      <c r="W44" s="219"/>
      <c r="X44" s="219"/>
      <c r="Y44" s="219"/>
      <c r="Z44" s="224"/>
      <c r="AA44" s="224"/>
      <c r="AB44" s="209"/>
      <c r="AC44" s="209"/>
      <c r="AD44" s="224"/>
      <c r="AE44" s="224"/>
      <c r="AF44" s="224"/>
      <c r="AG44" s="209"/>
      <c r="AH44" s="209"/>
      <c r="AI44" s="209"/>
      <c r="AJ44" s="209"/>
      <c r="AK44" s="35" t="s">
        <v>51</v>
      </c>
      <c r="AL44" s="208"/>
      <c r="AM44" s="208"/>
    </row>
    <row r="45" spans="1:42" s="208" customFormat="1" ht="15" customHeight="1" x14ac:dyDescent="0.15">
      <c r="E45" s="215"/>
      <c r="F45" s="215"/>
      <c r="G45" s="215"/>
      <c r="H45" s="215"/>
      <c r="I45" s="215"/>
      <c r="J45" s="29"/>
      <c r="K45" s="29"/>
      <c r="L45" s="29"/>
      <c r="M45" s="29"/>
      <c r="N45" s="229"/>
      <c r="O45" s="219"/>
      <c r="P45" s="229"/>
      <c r="Q45" s="229"/>
      <c r="R45" s="219"/>
      <c r="S45" s="229"/>
      <c r="T45" s="229"/>
      <c r="U45" s="229"/>
      <c r="V45" s="229"/>
      <c r="W45" s="229"/>
      <c r="X45" s="219"/>
      <c r="Y45" s="229"/>
      <c r="Z45" s="230"/>
      <c r="AA45" s="230"/>
      <c r="AB45" s="231"/>
      <c r="AD45" s="230"/>
      <c r="AE45" s="230"/>
      <c r="AF45" s="230"/>
      <c r="AH45" s="220"/>
      <c r="AI45" s="220"/>
      <c r="AJ45" s="221"/>
      <c r="AK45" s="220"/>
    </row>
    <row r="46" spans="1:42" s="208" customFormat="1" ht="15" customHeight="1" x14ac:dyDescent="0.15">
      <c r="E46" s="215"/>
      <c r="F46" s="215"/>
      <c r="G46" s="215"/>
      <c r="H46" s="215"/>
      <c r="I46" s="215"/>
      <c r="J46" s="29"/>
      <c r="K46" s="29"/>
      <c r="L46" s="29"/>
      <c r="M46" s="29"/>
      <c r="N46" s="229"/>
      <c r="O46" s="219"/>
      <c r="P46" s="229"/>
      <c r="Q46" s="229"/>
      <c r="R46" s="219"/>
      <c r="S46" s="229"/>
      <c r="T46" s="229"/>
      <c r="U46" s="229"/>
      <c r="V46" s="229"/>
      <c r="W46" s="229"/>
      <c r="X46" s="219"/>
      <c r="Y46" s="229"/>
      <c r="Z46" s="230"/>
      <c r="AA46" s="230"/>
      <c r="AB46" s="231"/>
      <c r="AD46" s="230"/>
      <c r="AE46" s="230"/>
      <c r="AF46" s="230"/>
      <c r="AH46" s="220"/>
      <c r="AI46" s="220"/>
      <c r="AJ46" s="221"/>
      <c r="AK46" s="220"/>
    </row>
    <row r="47" spans="1:42" s="208" customFormat="1" ht="15" customHeight="1" x14ac:dyDescent="0.15">
      <c r="E47" s="215"/>
      <c r="F47" s="215"/>
      <c r="G47" s="215"/>
      <c r="H47" s="215"/>
      <c r="I47" s="215"/>
      <c r="J47" s="29"/>
      <c r="K47" s="29"/>
      <c r="L47" s="29"/>
      <c r="M47" s="29"/>
      <c r="N47" s="229"/>
      <c r="O47" s="219"/>
      <c r="P47" s="229"/>
      <c r="Q47" s="229"/>
      <c r="R47" s="219"/>
      <c r="S47" s="229"/>
      <c r="T47" s="229"/>
      <c r="U47" s="229"/>
      <c r="V47" s="229"/>
      <c r="W47" s="229"/>
      <c r="X47" s="219"/>
      <c r="Y47" s="229"/>
      <c r="Z47" s="230"/>
      <c r="AA47" s="230"/>
      <c r="AB47" s="231"/>
      <c r="AD47" s="230"/>
      <c r="AE47" s="230"/>
      <c r="AF47" s="230"/>
      <c r="AH47" s="220"/>
      <c r="AI47" s="220"/>
      <c r="AJ47" s="221"/>
      <c r="AK47" s="220"/>
    </row>
    <row r="48" spans="1:42" s="208" customFormat="1" ht="15" customHeight="1" x14ac:dyDescent="0.15">
      <c r="E48" s="215"/>
      <c r="F48" s="215"/>
      <c r="G48" s="215"/>
      <c r="H48" s="215"/>
      <c r="I48" s="215"/>
      <c r="J48" s="29"/>
      <c r="K48" s="29"/>
      <c r="L48" s="29"/>
      <c r="M48" s="29"/>
      <c r="N48" s="229"/>
      <c r="O48" s="219"/>
      <c r="P48" s="229"/>
      <c r="Q48" s="229"/>
      <c r="R48" s="219"/>
      <c r="S48" s="229"/>
      <c r="T48" s="229"/>
      <c r="U48" s="229"/>
      <c r="V48" s="229"/>
      <c r="W48" s="229"/>
      <c r="X48" s="219"/>
      <c r="Y48" s="229"/>
      <c r="Z48" s="230"/>
      <c r="AA48" s="230"/>
      <c r="AB48" s="231"/>
      <c r="AD48" s="230"/>
      <c r="AE48" s="230"/>
      <c r="AF48" s="230"/>
      <c r="AH48" s="220"/>
      <c r="AI48" s="220"/>
      <c r="AJ48" s="221"/>
      <c r="AK48" s="220"/>
    </row>
    <row r="49" spans="1:44" s="208" customFormat="1" ht="15" customHeight="1" x14ac:dyDescent="0.15">
      <c r="E49" s="215"/>
      <c r="F49" s="215"/>
      <c r="G49" s="215"/>
      <c r="H49" s="215"/>
      <c r="I49" s="215"/>
      <c r="J49" s="29"/>
      <c r="K49" s="29"/>
      <c r="L49" s="29"/>
      <c r="M49" s="29"/>
      <c r="N49" s="229"/>
      <c r="O49" s="219"/>
      <c r="P49" s="229"/>
      <c r="Q49" s="229"/>
      <c r="R49" s="219"/>
      <c r="S49" s="229"/>
      <c r="T49" s="229"/>
      <c r="U49" s="229"/>
      <c r="V49" s="229"/>
      <c r="W49" s="229"/>
      <c r="X49" s="219"/>
      <c r="Y49" s="229"/>
      <c r="Z49" s="230"/>
      <c r="AA49" s="230"/>
      <c r="AB49" s="231"/>
      <c r="AD49" s="230"/>
      <c r="AE49" s="230"/>
      <c r="AF49" s="230"/>
      <c r="AH49" s="220"/>
      <c r="AI49" s="220"/>
      <c r="AJ49" s="221"/>
      <c r="AK49" s="220"/>
    </row>
    <row r="50" spans="1:44" s="208" customFormat="1" ht="15" customHeight="1" x14ac:dyDescent="0.15">
      <c r="E50" s="215"/>
      <c r="F50" s="215"/>
      <c r="G50" s="215"/>
      <c r="H50" s="215"/>
      <c r="I50" s="215"/>
      <c r="J50" s="29"/>
      <c r="K50" s="29"/>
      <c r="L50" s="29"/>
      <c r="M50" s="29"/>
      <c r="N50" s="229"/>
      <c r="O50" s="219"/>
      <c r="P50" s="229"/>
      <c r="Q50" s="229"/>
      <c r="R50" s="219"/>
      <c r="S50" s="229"/>
      <c r="T50" s="229"/>
      <c r="U50" s="229"/>
      <c r="V50" s="229"/>
      <c r="W50" s="229"/>
      <c r="X50" s="219"/>
      <c r="Y50" s="229"/>
      <c r="Z50" s="230"/>
      <c r="AA50" s="230"/>
      <c r="AB50" s="231"/>
      <c r="AD50" s="230"/>
      <c r="AE50" s="230"/>
      <c r="AF50" s="230"/>
      <c r="AH50" s="220"/>
      <c r="AI50" s="220"/>
      <c r="AJ50" s="221"/>
      <c r="AK50" s="220"/>
    </row>
    <row r="51" spans="1:44" s="208" customFormat="1" ht="15" customHeight="1" x14ac:dyDescent="0.15">
      <c r="E51" s="215"/>
      <c r="F51" s="215"/>
      <c r="G51" s="215"/>
      <c r="H51" s="215"/>
      <c r="I51" s="215"/>
      <c r="J51" s="29"/>
      <c r="K51" s="29"/>
      <c r="L51" s="29"/>
      <c r="M51" s="29"/>
      <c r="N51" s="229"/>
      <c r="O51" s="219"/>
      <c r="P51" s="229"/>
      <c r="Q51" s="229"/>
      <c r="R51" s="219"/>
      <c r="S51" s="229"/>
      <c r="T51" s="229"/>
      <c r="U51" s="229"/>
      <c r="V51" s="229"/>
      <c r="W51" s="229"/>
      <c r="X51" s="219"/>
      <c r="Y51" s="229"/>
      <c r="Z51" s="230"/>
      <c r="AA51" s="230"/>
      <c r="AB51" s="231"/>
      <c r="AD51" s="230"/>
      <c r="AE51" s="230"/>
      <c r="AF51" s="230"/>
      <c r="AH51" s="220"/>
      <c r="AI51" s="220"/>
      <c r="AJ51" s="221"/>
      <c r="AK51" s="220"/>
    </row>
    <row r="52" spans="1:44" s="208" customFormat="1" ht="15" customHeight="1" x14ac:dyDescent="0.15">
      <c r="E52" s="215"/>
      <c r="F52" s="215"/>
      <c r="G52" s="215"/>
      <c r="H52" s="215"/>
      <c r="I52" s="215"/>
      <c r="J52" s="29"/>
      <c r="K52" s="29"/>
      <c r="L52" s="29"/>
      <c r="M52" s="29"/>
      <c r="N52" s="229"/>
      <c r="O52" s="219"/>
      <c r="P52" s="229"/>
      <c r="Q52" s="229"/>
      <c r="R52" s="219"/>
      <c r="S52" s="229"/>
      <c r="T52" s="229"/>
      <c r="U52" s="229"/>
      <c r="V52" s="229"/>
      <c r="W52" s="229"/>
      <c r="X52" s="219"/>
      <c r="Y52" s="229"/>
      <c r="Z52" s="230"/>
      <c r="AA52" s="230"/>
      <c r="AB52" s="231"/>
      <c r="AD52" s="230"/>
      <c r="AE52" s="230"/>
      <c r="AF52" s="230"/>
      <c r="AH52" s="220"/>
      <c r="AI52" s="220"/>
      <c r="AJ52" s="221"/>
      <c r="AK52" s="220"/>
    </row>
    <row r="53" spans="1:44" s="57" customFormat="1" ht="16.149999999999999" customHeight="1" x14ac:dyDescent="0.15">
      <c r="D53" s="58" t="s">
        <v>205</v>
      </c>
      <c r="E53" s="59"/>
      <c r="F53" s="59"/>
      <c r="G53" s="59"/>
      <c r="H53" s="60"/>
      <c r="I53" s="60"/>
      <c r="J53" s="60"/>
      <c r="K53" s="60"/>
      <c r="L53" s="60"/>
      <c r="M53" s="60"/>
    </row>
    <row r="54" spans="1:44" s="57" customFormat="1" ht="16.149999999999999" customHeight="1" x14ac:dyDescent="0.15">
      <c r="D54" s="58"/>
      <c r="E54" s="59"/>
      <c r="F54" s="59"/>
      <c r="G54" s="59"/>
      <c r="H54" s="60"/>
      <c r="I54" s="60"/>
      <c r="J54" s="60"/>
      <c r="K54" s="60"/>
      <c r="L54" s="60"/>
      <c r="M54" s="60"/>
    </row>
    <row r="55" spans="1:44" s="61" customFormat="1" ht="16.149999999999999" customHeight="1" x14ac:dyDescent="0.15">
      <c r="D55" s="62" t="s">
        <v>206</v>
      </c>
      <c r="E55" s="63"/>
      <c r="F55" s="63"/>
      <c r="G55" s="63"/>
      <c r="H55" s="64"/>
      <c r="I55" s="64"/>
      <c r="J55" s="64"/>
      <c r="K55" s="64"/>
      <c r="L55" s="64"/>
      <c r="M55" s="64"/>
      <c r="N55" s="65"/>
    </row>
    <row r="56" spans="1:44" s="61" customFormat="1" ht="16.149999999999999" customHeight="1" x14ac:dyDescent="0.15">
      <c r="D56" s="66"/>
      <c r="E56" s="64"/>
      <c r="F56" s="64"/>
      <c r="G56" s="64"/>
      <c r="H56" s="64"/>
      <c r="I56" s="64"/>
      <c r="J56" s="64"/>
      <c r="K56" s="64"/>
      <c r="L56" s="64"/>
      <c r="M56" s="64"/>
      <c r="N56" s="65"/>
    </row>
    <row r="57" spans="1:44" s="61" customFormat="1" ht="16.149999999999999" customHeight="1" thickBot="1" x14ac:dyDescent="0.2">
      <c r="D57" s="67" t="s">
        <v>207</v>
      </c>
      <c r="E57" s="190"/>
      <c r="F57" s="190"/>
      <c r="G57" s="190"/>
      <c r="H57" s="190"/>
      <c r="I57" s="190"/>
      <c r="J57" s="69"/>
      <c r="K57" s="69"/>
      <c r="L57" s="69"/>
      <c r="M57" s="69"/>
      <c r="N57" s="69"/>
      <c r="O57" s="69"/>
      <c r="P57" s="69"/>
      <c r="Q57" s="69"/>
      <c r="R57" s="67"/>
      <c r="S57" s="70" t="s">
        <v>9</v>
      </c>
      <c r="T57" s="70"/>
      <c r="U57" s="70"/>
      <c r="V57" s="70"/>
    </row>
    <row r="58" spans="1:44" s="61" customFormat="1" ht="16.149999999999999" customHeight="1" thickBot="1" x14ac:dyDescent="0.2">
      <c r="D58" s="71" t="s">
        <v>8</v>
      </c>
      <c r="E58" s="434" t="s">
        <v>7</v>
      </c>
      <c r="F58" s="447"/>
      <c r="G58" s="447"/>
      <c r="H58" s="447"/>
      <c r="I58" s="448"/>
      <c r="J58" s="434" t="s">
        <v>6</v>
      </c>
      <c r="K58" s="447"/>
      <c r="L58" s="447"/>
      <c r="M58" s="448"/>
      <c r="N58" s="431" t="s">
        <v>208</v>
      </c>
      <c r="O58" s="432"/>
      <c r="P58" s="433"/>
      <c r="Q58" s="431" t="s">
        <v>209</v>
      </c>
      <c r="R58" s="432"/>
      <c r="S58" s="433"/>
      <c r="T58" s="431" t="s">
        <v>210</v>
      </c>
      <c r="U58" s="432"/>
      <c r="V58" s="433"/>
      <c r="W58" s="73" t="s">
        <v>5</v>
      </c>
      <c r="X58" s="74" t="s">
        <v>4</v>
      </c>
      <c r="Y58" s="434" t="s">
        <v>3</v>
      </c>
      <c r="Z58" s="435"/>
      <c r="AA58" s="72" t="s">
        <v>2</v>
      </c>
      <c r="AB58" s="74" t="s">
        <v>1</v>
      </c>
      <c r="AC58" s="75" t="s">
        <v>0</v>
      </c>
      <c r="AD58" s="76"/>
      <c r="AE58" s="191"/>
      <c r="AH58" s="402" t="s">
        <v>211</v>
      </c>
      <c r="AI58" s="402"/>
      <c r="AJ58" s="402"/>
      <c r="AK58" s="357" t="s">
        <v>208</v>
      </c>
      <c r="AL58" s="357"/>
      <c r="AM58" s="77"/>
      <c r="AN58" s="77"/>
      <c r="AO58" s="77"/>
      <c r="AP58" s="78">
        <v>1</v>
      </c>
    </row>
    <row r="59" spans="1:44" s="61" customFormat="1" ht="16.149999999999999" customHeight="1" x14ac:dyDescent="0.15">
      <c r="A59" s="61">
        <f>(AP58*100)+(AC59*10)+1</f>
        <v>111</v>
      </c>
      <c r="B59" s="79"/>
      <c r="C59" s="61">
        <v>111</v>
      </c>
      <c r="D59" s="358" t="s">
        <v>208</v>
      </c>
      <c r="E59" s="420" t="str">
        <f t="shared" ref="E59:E64" si="11">VLOOKUP(C59,$A$7:$M$43,5,FALSE)</f>
        <v>田元 龍馬</v>
      </c>
      <c r="F59" s="421"/>
      <c r="G59" s="421"/>
      <c r="H59" s="421"/>
      <c r="I59" s="422"/>
      <c r="J59" s="436" t="str">
        <f t="shared" ref="J59:J64" si="12">VLOOKUP(C59,$A$7:$M$43,10,FALSE)</f>
        <v>フリー</v>
      </c>
      <c r="K59" s="437"/>
      <c r="L59" s="437"/>
      <c r="M59" s="438"/>
      <c r="N59" s="360"/>
      <c r="O59" s="361"/>
      <c r="P59" s="362"/>
      <c r="Q59" s="363">
        <v>7</v>
      </c>
      <c r="R59" s="268"/>
      <c r="S59" s="365">
        <v>5</v>
      </c>
      <c r="T59" s="363">
        <v>6</v>
      </c>
      <c r="U59" s="268"/>
      <c r="V59" s="365">
        <v>2</v>
      </c>
      <c r="W59" s="369">
        <f>Q59+T59</f>
        <v>13</v>
      </c>
      <c r="X59" s="371">
        <f>S59+V59</f>
        <v>7</v>
      </c>
      <c r="Y59" s="373">
        <f>W59/(X59+W59)</f>
        <v>0.65</v>
      </c>
      <c r="Z59" s="374"/>
      <c r="AA59" s="377">
        <f>COUNTIF(N59:V60,"○")</f>
        <v>2</v>
      </c>
      <c r="AB59" s="379">
        <f>COUNTIF(N59:V60,"×")</f>
        <v>0</v>
      </c>
      <c r="AC59" s="381">
        <f>RANK(AP60,AP60:AP64,1)</f>
        <v>1</v>
      </c>
      <c r="AD59" s="80"/>
      <c r="AE59" s="192"/>
      <c r="AF59" s="82"/>
      <c r="AG59" s="82"/>
      <c r="AH59" s="193" t="s">
        <v>16</v>
      </c>
      <c r="AI59" s="82"/>
      <c r="AJ59" s="82"/>
      <c r="AK59" s="82"/>
    </row>
    <row r="60" spans="1:44" s="61" customFormat="1" ht="16.149999999999999" customHeight="1" x14ac:dyDescent="0.15">
      <c r="A60" s="61">
        <f>(AP58*100)+(AC59*10)+2</f>
        <v>112</v>
      </c>
      <c r="B60" s="79"/>
      <c r="C60" s="61">
        <v>112</v>
      </c>
      <c r="D60" s="359"/>
      <c r="E60" s="351" t="str">
        <f t="shared" si="11"/>
        <v>中村 友洸</v>
      </c>
      <c r="F60" s="352"/>
      <c r="G60" s="352"/>
      <c r="H60" s="352"/>
      <c r="I60" s="353"/>
      <c r="J60" s="354" t="str">
        <f t="shared" si="12"/>
        <v>フリー</v>
      </c>
      <c r="K60" s="355"/>
      <c r="L60" s="355"/>
      <c r="M60" s="356"/>
      <c r="N60" s="360"/>
      <c r="O60" s="361"/>
      <c r="P60" s="362"/>
      <c r="Q60" s="364"/>
      <c r="R60" s="275" t="str">
        <f>IF(Q59&lt;S59,"×",IF(Q59&gt;S59,"○",IF(Q59="","",IF(S59="","",))))</f>
        <v>○</v>
      </c>
      <c r="S60" s="366"/>
      <c r="T60" s="364"/>
      <c r="U60" s="275" t="str">
        <f>IF(T59&lt;V59,"×",IF(T59&gt;V59,"○",IF(T59="","",IF(V59="","",))))</f>
        <v>○</v>
      </c>
      <c r="V60" s="366"/>
      <c r="W60" s="370"/>
      <c r="X60" s="372"/>
      <c r="Y60" s="375"/>
      <c r="Z60" s="376"/>
      <c r="AA60" s="378"/>
      <c r="AB60" s="380"/>
      <c r="AC60" s="382"/>
      <c r="AD60" s="80"/>
      <c r="AE60" s="192"/>
      <c r="AF60" s="84"/>
      <c r="AG60" s="84"/>
      <c r="AH60" s="325" t="s">
        <v>207</v>
      </c>
      <c r="AI60" s="325"/>
      <c r="AJ60" s="85" t="s">
        <v>208</v>
      </c>
      <c r="AK60" s="86" t="s">
        <v>212</v>
      </c>
      <c r="AL60" s="85" t="s">
        <v>209</v>
      </c>
      <c r="AM60" s="85"/>
      <c r="AN60" s="85"/>
      <c r="AO60" s="85"/>
      <c r="AP60" s="61">
        <f>RANK(AA59,$AA59:$AA64,0)*10+RANK(Y59,$Y59:$Z64,)</f>
        <v>11</v>
      </c>
      <c r="AR60" s="87" t="s">
        <v>213</v>
      </c>
    </row>
    <row r="61" spans="1:44" s="61" customFormat="1" ht="16.149999999999999" customHeight="1" x14ac:dyDescent="0.15">
      <c r="A61" s="61">
        <f>(AP58*100)+(AC61*10)+1</f>
        <v>131</v>
      </c>
      <c r="B61" s="79"/>
      <c r="C61" s="61">
        <v>221</v>
      </c>
      <c r="D61" s="327" t="s">
        <v>209</v>
      </c>
      <c r="E61" s="329" t="str">
        <f t="shared" si="11"/>
        <v>宮河 平良</v>
      </c>
      <c r="F61" s="330"/>
      <c r="G61" s="330"/>
      <c r="H61" s="330"/>
      <c r="I61" s="331"/>
      <c r="J61" s="348" t="str">
        <f t="shared" si="12"/>
        <v>レイズ</v>
      </c>
      <c r="K61" s="349"/>
      <c r="L61" s="349"/>
      <c r="M61" s="350"/>
      <c r="N61" s="335">
        <f>S59</f>
        <v>5</v>
      </c>
      <c r="O61" s="271"/>
      <c r="P61" s="337">
        <f>Q59</f>
        <v>7</v>
      </c>
      <c r="Q61" s="389"/>
      <c r="R61" s="390"/>
      <c r="S61" s="410"/>
      <c r="T61" s="335">
        <v>6</v>
      </c>
      <c r="U61" s="271"/>
      <c r="V61" s="337">
        <v>7</v>
      </c>
      <c r="W61" s="339">
        <f>N61+T61</f>
        <v>11</v>
      </c>
      <c r="X61" s="341">
        <f>P61+V61</f>
        <v>14</v>
      </c>
      <c r="Y61" s="403">
        <f>W61/(X61+W61)</f>
        <v>0.44</v>
      </c>
      <c r="Z61" s="404"/>
      <c r="AA61" s="378">
        <f>COUNTIF(N61:V62,"○")</f>
        <v>0</v>
      </c>
      <c r="AB61" s="380">
        <f>COUNTIF(N61:V62,"×")</f>
        <v>2</v>
      </c>
      <c r="AC61" s="382">
        <f>RANK(AP62,AP60:AP64,1)</f>
        <v>3</v>
      </c>
      <c r="AD61" s="80"/>
      <c r="AE61" s="192"/>
      <c r="AF61" s="84"/>
      <c r="AG61" s="84"/>
      <c r="AH61" s="325" t="s">
        <v>214</v>
      </c>
      <c r="AI61" s="325"/>
      <c r="AJ61" s="85" t="s">
        <v>209</v>
      </c>
      <c r="AK61" s="86" t="s">
        <v>212</v>
      </c>
      <c r="AL61" s="85" t="s">
        <v>210</v>
      </c>
      <c r="AM61" s="85"/>
      <c r="AN61" s="85"/>
      <c r="AO61" s="85"/>
      <c r="AR61" s="87"/>
    </row>
    <row r="62" spans="1:44" s="61" customFormat="1" ht="16.149999999999999" customHeight="1" x14ac:dyDescent="0.15">
      <c r="A62" s="61">
        <f>(AP58*100)+(AC61*10)+2</f>
        <v>132</v>
      </c>
      <c r="B62" s="79"/>
      <c r="C62" s="61">
        <v>222</v>
      </c>
      <c r="D62" s="359"/>
      <c r="E62" s="351" t="str">
        <f t="shared" si="11"/>
        <v>田島 聡志</v>
      </c>
      <c r="F62" s="352"/>
      <c r="G62" s="352"/>
      <c r="H62" s="352"/>
      <c r="I62" s="353"/>
      <c r="J62" s="354" t="str">
        <f t="shared" si="12"/>
        <v>レイズ</v>
      </c>
      <c r="K62" s="355"/>
      <c r="L62" s="355"/>
      <c r="M62" s="356"/>
      <c r="N62" s="367"/>
      <c r="O62" s="275" t="str">
        <f>IF(N61&lt;P61,"×",IF(N61&gt;P61,"○",IF(Q59="","",IF(S59="","",))))</f>
        <v>×</v>
      </c>
      <c r="P62" s="368"/>
      <c r="Q62" s="411"/>
      <c r="R62" s="412"/>
      <c r="S62" s="413"/>
      <c r="T62" s="367"/>
      <c r="U62" s="270" t="str">
        <f>IF(T61&lt;V61,"×",IF(T61&gt;V61,"○",IF(T61="","",IF(V61="","",))))</f>
        <v>×</v>
      </c>
      <c r="V62" s="368"/>
      <c r="W62" s="414"/>
      <c r="X62" s="415"/>
      <c r="Y62" s="445"/>
      <c r="Z62" s="446"/>
      <c r="AA62" s="378"/>
      <c r="AB62" s="380"/>
      <c r="AC62" s="382"/>
      <c r="AD62" s="80"/>
      <c r="AE62" s="192"/>
      <c r="AF62" s="84"/>
      <c r="AG62" s="84"/>
      <c r="AH62" s="325" t="s">
        <v>215</v>
      </c>
      <c r="AI62" s="325"/>
      <c r="AJ62" s="85" t="s">
        <v>208</v>
      </c>
      <c r="AK62" s="86" t="s">
        <v>212</v>
      </c>
      <c r="AL62" s="85" t="s">
        <v>210</v>
      </c>
      <c r="AM62" s="85"/>
      <c r="AN62" s="85"/>
      <c r="AO62" s="85"/>
      <c r="AP62" s="61">
        <f>RANK(AA61,$AA59:$AA64,0)*10+RANK(Y61,$Y59:$Z64,)</f>
        <v>32</v>
      </c>
      <c r="AR62" s="87" t="s">
        <v>216</v>
      </c>
    </row>
    <row r="63" spans="1:44" s="61" customFormat="1" ht="16.149999999999999" customHeight="1" x14ac:dyDescent="0.15">
      <c r="A63" s="61">
        <f>(AP58*100)+(AC63*10)+1</f>
        <v>121</v>
      </c>
      <c r="B63" s="79"/>
      <c r="C63" s="61">
        <v>321</v>
      </c>
      <c r="D63" s="327" t="s">
        <v>210</v>
      </c>
      <c r="E63" s="329" t="str">
        <f t="shared" si="11"/>
        <v>土屋 光弘</v>
      </c>
      <c r="F63" s="330"/>
      <c r="G63" s="330"/>
      <c r="H63" s="330"/>
      <c r="I63" s="331"/>
      <c r="J63" s="348" t="str">
        <f t="shared" si="12"/>
        <v>東伊豆TC</v>
      </c>
      <c r="K63" s="349"/>
      <c r="L63" s="349"/>
      <c r="M63" s="350"/>
      <c r="N63" s="335">
        <f>V59</f>
        <v>2</v>
      </c>
      <c r="O63" s="271"/>
      <c r="P63" s="337">
        <f>T59</f>
        <v>6</v>
      </c>
      <c r="Q63" s="335">
        <f>V61</f>
        <v>7</v>
      </c>
      <c r="R63" s="271"/>
      <c r="S63" s="337">
        <f>T61</f>
        <v>6</v>
      </c>
      <c r="T63" s="389"/>
      <c r="U63" s="390"/>
      <c r="V63" s="410"/>
      <c r="W63" s="339">
        <f>N63+Q63</f>
        <v>9</v>
      </c>
      <c r="X63" s="341">
        <f>P63+S63</f>
        <v>12</v>
      </c>
      <c r="Y63" s="416">
        <f>W63/(X63+W63)</f>
        <v>0.42857142857142855</v>
      </c>
      <c r="Z63" s="417"/>
      <c r="AA63" s="378">
        <f>COUNTIF(N63:V64,"○")</f>
        <v>1</v>
      </c>
      <c r="AB63" s="380">
        <f>COUNTIF(N63:V64,"×")</f>
        <v>1</v>
      </c>
      <c r="AC63" s="382">
        <f>RANK(AP64,AP60:AP64,1)</f>
        <v>2</v>
      </c>
      <c r="AD63" s="80"/>
      <c r="AE63" s="192"/>
      <c r="AF63" s="84"/>
      <c r="AG63" s="84"/>
      <c r="AH63" s="193"/>
      <c r="AI63" s="88"/>
      <c r="AJ63" s="88"/>
      <c r="AK63" s="88"/>
      <c r="AR63" s="87"/>
    </row>
    <row r="64" spans="1:44" s="61" customFormat="1" ht="16.149999999999999" customHeight="1" thickBot="1" x14ac:dyDescent="0.2">
      <c r="A64" s="61">
        <f>(AP58*100)+(AC63*10)+2</f>
        <v>122</v>
      </c>
      <c r="B64" s="79"/>
      <c r="C64" s="61">
        <v>322</v>
      </c>
      <c r="D64" s="328"/>
      <c r="E64" s="439" t="str">
        <f t="shared" si="11"/>
        <v>利田 祐浩</v>
      </c>
      <c r="F64" s="440"/>
      <c r="G64" s="440"/>
      <c r="H64" s="440"/>
      <c r="I64" s="441"/>
      <c r="J64" s="449" t="str">
        <f t="shared" si="12"/>
        <v>伊東TC</v>
      </c>
      <c r="K64" s="450"/>
      <c r="L64" s="450"/>
      <c r="M64" s="451"/>
      <c r="N64" s="336"/>
      <c r="O64" s="274" t="str">
        <f>IF(N63&lt;P63,"×",IF(N63&gt;P63,"○",IF(V59="","",IF(T59="","",))))</f>
        <v>×</v>
      </c>
      <c r="P64" s="338"/>
      <c r="Q64" s="336"/>
      <c r="R64" s="274" t="str">
        <f>IF(Q63&lt;S63,"×",IF(Q63&gt;S63,"○",IF(T61="","",IF(V61="","",))))</f>
        <v>○</v>
      </c>
      <c r="S64" s="338"/>
      <c r="T64" s="392"/>
      <c r="U64" s="393"/>
      <c r="V64" s="426"/>
      <c r="W64" s="340"/>
      <c r="X64" s="342"/>
      <c r="Y64" s="429"/>
      <c r="Z64" s="430"/>
      <c r="AA64" s="407"/>
      <c r="AB64" s="408"/>
      <c r="AC64" s="409"/>
      <c r="AD64" s="80"/>
      <c r="AE64" s="192"/>
      <c r="AF64" s="84"/>
      <c r="AG64" s="84"/>
      <c r="AH64" s="193"/>
      <c r="AI64" s="88"/>
      <c r="AJ64" s="88"/>
      <c r="AK64" s="88"/>
      <c r="AP64" s="61">
        <f>RANK(AA63,$AA59:$AA64,0)*10+RANK(Y63,$Y59:$Z64,)</f>
        <v>23</v>
      </c>
      <c r="AR64" s="87" t="s">
        <v>217</v>
      </c>
    </row>
    <row r="65" spans="1:44" s="61" customFormat="1" ht="16.149999999999999" customHeight="1" x14ac:dyDescent="0.15">
      <c r="AR65" s="87"/>
    </row>
    <row r="66" spans="1:44" s="61" customFormat="1" ht="16.149999999999999" customHeight="1" thickBot="1" x14ac:dyDescent="0.2">
      <c r="D66" s="67" t="s">
        <v>214</v>
      </c>
      <c r="E66" s="190"/>
      <c r="F66" s="190"/>
      <c r="G66" s="190"/>
      <c r="H66" s="190"/>
      <c r="I66" s="190"/>
      <c r="J66" s="69"/>
      <c r="K66" s="69"/>
      <c r="L66" s="69"/>
      <c r="M66" s="69"/>
      <c r="N66" s="69"/>
      <c r="O66" s="69"/>
      <c r="P66" s="69"/>
      <c r="Q66" s="69"/>
      <c r="R66" s="67"/>
      <c r="S66" s="70" t="s">
        <v>9</v>
      </c>
      <c r="T66" s="70"/>
      <c r="U66" s="70"/>
      <c r="V66" s="70"/>
    </row>
    <row r="67" spans="1:44" s="61" customFormat="1" ht="16.149999999999999" customHeight="1" thickBot="1" x14ac:dyDescent="0.2">
      <c r="D67" s="71" t="s">
        <v>8</v>
      </c>
      <c r="E67" s="434" t="s">
        <v>7</v>
      </c>
      <c r="F67" s="447"/>
      <c r="G67" s="447"/>
      <c r="H67" s="447"/>
      <c r="I67" s="448"/>
      <c r="J67" s="434" t="s">
        <v>6</v>
      </c>
      <c r="K67" s="447"/>
      <c r="L67" s="447"/>
      <c r="M67" s="448"/>
      <c r="N67" s="431" t="s">
        <v>208</v>
      </c>
      <c r="O67" s="432"/>
      <c r="P67" s="433"/>
      <c r="Q67" s="431" t="s">
        <v>209</v>
      </c>
      <c r="R67" s="432"/>
      <c r="S67" s="433"/>
      <c r="T67" s="431" t="s">
        <v>210</v>
      </c>
      <c r="U67" s="432"/>
      <c r="V67" s="433"/>
      <c r="W67" s="73" t="s">
        <v>5</v>
      </c>
      <c r="X67" s="74" t="s">
        <v>4</v>
      </c>
      <c r="Y67" s="434" t="s">
        <v>3</v>
      </c>
      <c r="Z67" s="435"/>
      <c r="AA67" s="72" t="s">
        <v>2</v>
      </c>
      <c r="AB67" s="74" t="s">
        <v>1</v>
      </c>
      <c r="AC67" s="75" t="s">
        <v>0</v>
      </c>
      <c r="AD67" s="76"/>
      <c r="AE67" s="191"/>
      <c r="AH67" s="402" t="s">
        <v>211</v>
      </c>
      <c r="AI67" s="402"/>
      <c r="AJ67" s="402"/>
      <c r="AK67" s="357" t="s">
        <v>209</v>
      </c>
      <c r="AL67" s="357"/>
      <c r="AM67" s="77"/>
      <c r="AN67" s="77"/>
      <c r="AO67" s="77"/>
      <c r="AP67" s="78">
        <v>2</v>
      </c>
    </row>
    <row r="68" spans="1:44" s="61" customFormat="1" ht="16.149999999999999" customHeight="1" x14ac:dyDescent="0.15">
      <c r="A68" s="61">
        <f>(AP67*100)+(AC68*10)+1</f>
        <v>211</v>
      </c>
      <c r="B68" s="79"/>
      <c r="C68" s="61">
        <v>211</v>
      </c>
      <c r="D68" s="358" t="s">
        <v>218</v>
      </c>
      <c r="E68" s="420" t="str">
        <f t="shared" ref="E68:E73" si="13">VLOOKUP(C68,$A$7:$M$43,5,FALSE)</f>
        <v>高杉 貴寛</v>
      </c>
      <c r="F68" s="421"/>
      <c r="G68" s="421"/>
      <c r="H68" s="421"/>
      <c r="I68" s="422"/>
      <c r="J68" s="436" t="str">
        <f t="shared" ref="J68:J73" si="14">VLOOKUP(C68,$A$7:$M$43,10,FALSE)</f>
        <v>アドバンテージ</v>
      </c>
      <c r="K68" s="437"/>
      <c r="L68" s="437"/>
      <c r="M68" s="438"/>
      <c r="N68" s="360"/>
      <c r="O68" s="361"/>
      <c r="P68" s="362"/>
      <c r="Q68" s="363">
        <v>6</v>
      </c>
      <c r="R68" s="268"/>
      <c r="S68" s="365">
        <v>4</v>
      </c>
      <c r="T68" s="363">
        <v>6</v>
      </c>
      <c r="U68" s="268"/>
      <c r="V68" s="365">
        <v>1</v>
      </c>
      <c r="W68" s="369">
        <f>Q68+T68</f>
        <v>12</v>
      </c>
      <c r="X68" s="371">
        <f>S68+V68</f>
        <v>5</v>
      </c>
      <c r="Y68" s="373">
        <f>W68/(X68+W68)</f>
        <v>0.70588235294117652</v>
      </c>
      <c r="Z68" s="374"/>
      <c r="AA68" s="377">
        <f>COUNTIF(N68:V69,"○")</f>
        <v>2</v>
      </c>
      <c r="AB68" s="379">
        <f>COUNTIF(N68:V69,"×")</f>
        <v>0</v>
      </c>
      <c r="AC68" s="381">
        <f>RANK(AP69,AP69:AP73,1)</f>
        <v>1</v>
      </c>
      <c r="AD68" s="80"/>
      <c r="AE68" s="192"/>
      <c r="AF68" s="82"/>
      <c r="AG68" s="82"/>
      <c r="AH68" s="193" t="s">
        <v>16</v>
      </c>
      <c r="AI68" s="82"/>
      <c r="AJ68" s="82"/>
      <c r="AK68" s="82"/>
    </row>
    <row r="69" spans="1:44" s="61" customFormat="1" ht="16.149999999999999" customHeight="1" x14ac:dyDescent="0.15">
      <c r="A69" s="61">
        <f>(AP67*100)+(AC68*10)+2</f>
        <v>212</v>
      </c>
      <c r="B69" s="79"/>
      <c r="C69" s="61">
        <v>212</v>
      </c>
      <c r="D69" s="359"/>
      <c r="E69" s="351" t="str">
        <f t="shared" si="13"/>
        <v>鈴木 伸男</v>
      </c>
      <c r="F69" s="352"/>
      <c r="G69" s="352"/>
      <c r="H69" s="352"/>
      <c r="I69" s="353"/>
      <c r="J69" s="354" t="str">
        <f t="shared" si="14"/>
        <v>東伊豆ＴＣ</v>
      </c>
      <c r="K69" s="355"/>
      <c r="L69" s="355"/>
      <c r="M69" s="356"/>
      <c r="N69" s="360"/>
      <c r="O69" s="361"/>
      <c r="P69" s="362"/>
      <c r="Q69" s="364"/>
      <c r="R69" s="275" t="str">
        <f>IF(Q68&lt;S68,"×",IF(Q68&gt;S68,"○",IF(Q68="","",IF(S68="","",))))</f>
        <v>○</v>
      </c>
      <c r="S69" s="366"/>
      <c r="T69" s="364"/>
      <c r="U69" s="275" t="str">
        <f>IF(T68&lt;V68,"×",IF(T68&gt;V68,"○",IF(T68="","",IF(V68="","",))))</f>
        <v>○</v>
      </c>
      <c r="V69" s="366"/>
      <c r="W69" s="370"/>
      <c r="X69" s="372"/>
      <c r="Y69" s="375"/>
      <c r="Z69" s="376"/>
      <c r="AA69" s="378"/>
      <c r="AB69" s="380"/>
      <c r="AC69" s="382"/>
      <c r="AD69" s="80"/>
      <c r="AE69" s="192"/>
      <c r="AF69" s="84"/>
      <c r="AG69" s="84"/>
      <c r="AH69" s="325" t="s">
        <v>207</v>
      </c>
      <c r="AI69" s="325"/>
      <c r="AJ69" s="85" t="s">
        <v>218</v>
      </c>
      <c r="AK69" s="86" t="s">
        <v>212</v>
      </c>
      <c r="AL69" s="85" t="s">
        <v>219</v>
      </c>
      <c r="AM69" s="85"/>
      <c r="AN69" s="85"/>
      <c r="AO69" s="85"/>
      <c r="AP69" s="61">
        <f>RANK(AA68,$AA68:$AA73,0)*10+RANK(Y68,$Y68:$Z73,)</f>
        <v>11</v>
      </c>
      <c r="AR69" s="87" t="s">
        <v>220</v>
      </c>
    </row>
    <row r="70" spans="1:44" s="61" customFormat="1" ht="16.149999999999999" customHeight="1" x14ac:dyDescent="0.15">
      <c r="A70" s="61">
        <f>(AP67*100)+(AC70*10)+1</f>
        <v>231</v>
      </c>
      <c r="B70" s="79"/>
      <c r="C70" s="61">
        <v>121</v>
      </c>
      <c r="D70" s="327" t="s">
        <v>219</v>
      </c>
      <c r="E70" s="329" t="str">
        <f t="shared" si="13"/>
        <v>杉山 寛隆</v>
      </c>
      <c r="F70" s="330"/>
      <c r="G70" s="330"/>
      <c r="H70" s="330"/>
      <c r="I70" s="331"/>
      <c r="J70" s="348" t="str">
        <f t="shared" si="14"/>
        <v>伊豆テニスフォーラム</v>
      </c>
      <c r="K70" s="349"/>
      <c r="L70" s="349"/>
      <c r="M70" s="350"/>
      <c r="N70" s="335">
        <f>S68</f>
        <v>4</v>
      </c>
      <c r="O70" s="271"/>
      <c r="P70" s="337">
        <f>Q68</f>
        <v>6</v>
      </c>
      <c r="Q70" s="389"/>
      <c r="R70" s="390"/>
      <c r="S70" s="410"/>
      <c r="T70" s="335">
        <v>2</v>
      </c>
      <c r="U70" s="271"/>
      <c r="V70" s="337">
        <v>6</v>
      </c>
      <c r="W70" s="339">
        <f>N70+T70</f>
        <v>6</v>
      </c>
      <c r="X70" s="341">
        <f>P70+V70</f>
        <v>12</v>
      </c>
      <c r="Y70" s="403">
        <f>W70/(X70+W70)</f>
        <v>0.33333333333333331</v>
      </c>
      <c r="Z70" s="404"/>
      <c r="AA70" s="378">
        <f>COUNTIF(N70:V71,"○")</f>
        <v>0</v>
      </c>
      <c r="AB70" s="380">
        <f>COUNTIF(N70:V71,"×")</f>
        <v>2</v>
      </c>
      <c r="AC70" s="382">
        <f>RANK(AP71,AP69:AP73,1)</f>
        <v>3</v>
      </c>
      <c r="AD70" s="80"/>
      <c r="AE70" s="192"/>
      <c r="AF70" s="84"/>
      <c r="AG70" s="84"/>
      <c r="AH70" s="325" t="s">
        <v>214</v>
      </c>
      <c r="AI70" s="325"/>
      <c r="AJ70" s="85" t="s">
        <v>219</v>
      </c>
      <c r="AK70" s="86" t="s">
        <v>212</v>
      </c>
      <c r="AL70" s="85" t="s">
        <v>221</v>
      </c>
      <c r="AM70" s="85"/>
      <c r="AN70" s="85"/>
      <c r="AO70" s="85"/>
      <c r="AR70" s="87"/>
    </row>
    <row r="71" spans="1:44" s="61" customFormat="1" ht="16.149999999999999" customHeight="1" x14ac:dyDescent="0.15">
      <c r="A71" s="61">
        <f>(AP67*100)+(AC70*10)+2</f>
        <v>232</v>
      </c>
      <c r="B71" s="79"/>
      <c r="C71" s="61">
        <v>122</v>
      </c>
      <c r="D71" s="359"/>
      <c r="E71" s="351" t="str">
        <f t="shared" si="13"/>
        <v>齋藤 雅弥</v>
      </c>
      <c r="F71" s="352"/>
      <c r="G71" s="352"/>
      <c r="H71" s="352"/>
      <c r="I71" s="353"/>
      <c r="J71" s="354" t="str">
        <f t="shared" si="14"/>
        <v>アドバンテージ</v>
      </c>
      <c r="K71" s="355"/>
      <c r="L71" s="355"/>
      <c r="M71" s="356"/>
      <c r="N71" s="367"/>
      <c r="O71" s="275" t="str">
        <f>IF(N70&lt;P70,"×",IF(N70&gt;P70,"○",IF(Q68="","",IF(S68="","",))))</f>
        <v>×</v>
      </c>
      <c r="P71" s="368"/>
      <c r="Q71" s="411"/>
      <c r="R71" s="412"/>
      <c r="S71" s="413"/>
      <c r="T71" s="367"/>
      <c r="U71" s="270" t="str">
        <f>IF(T70&lt;V70,"×",IF(T70&gt;V70,"○",IF(T70="","",IF(V70="","",))))</f>
        <v>×</v>
      </c>
      <c r="V71" s="368"/>
      <c r="W71" s="414"/>
      <c r="X71" s="415"/>
      <c r="Y71" s="445"/>
      <c r="Z71" s="446"/>
      <c r="AA71" s="378"/>
      <c r="AB71" s="380"/>
      <c r="AC71" s="382"/>
      <c r="AD71" s="80"/>
      <c r="AE71" s="192"/>
      <c r="AF71" s="84"/>
      <c r="AG71" s="84"/>
      <c r="AH71" s="325" t="s">
        <v>215</v>
      </c>
      <c r="AI71" s="325"/>
      <c r="AJ71" s="85" t="s">
        <v>218</v>
      </c>
      <c r="AK71" s="86" t="s">
        <v>212</v>
      </c>
      <c r="AL71" s="85" t="s">
        <v>221</v>
      </c>
      <c r="AM71" s="85"/>
      <c r="AN71" s="85"/>
      <c r="AO71" s="85"/>
      <c r="AP71" s="61">
        <f>RANK(AA70,$AA68:$AA73,0)*10+RANK(Y70,$Y68:$Z73,)</f>
        <v>33</v>
      </c>
      <c r="AR71" s="87" t="s">
        <v>222</v>
      </c>
    </row>
    <row r="72" spans="1:44" s="61" customFormat="1" ht="16.149999999999999" customHeight="1" x14ac:dyDescent="0.15">
      <c r="A72" s="61">
        <f>(AP67*100)+(AC72*10)+1</f>
        <v>221</v>
      </c>
      <c r="B72" s="79"/>
      <c r="C72" s="61">
        <v>311</v>
      </c>
      <c r="D72" s="327" t="s">
        <v>221</v>
      </c>
      <c r="E72" s="329" t="str">
        <f t="shared" si="13"/>
        <v>加藤 幹也</v>
      </c>
      <c r="F72" s="330"/>
      <c r="G72" s="330"/>
      <c r="H72" s="330"/>
      <c r="I72" s="331"/>
      <c r="J72" s="348" t="str">
        <f t="shared" si="14"/>
        <v>O’peace</v>
      </c>
      <c r="K72" s="349"/>
      <c r="L72" s="349"/>
      <c r="M72" s="350"/>
      <c r="N72" s="335">
        <f>V68</f>
        <v>1</v>
      </c>
      <c r="O72" s="271"/>
      <c r="P72" s="337">
        <f>T68</f>
        <v>6</v>
      </c>
      <c r="Q72" s="335">
        <f>V70</f>
        <v>6</v>
      </c>
      <c r="R72" s="271"/>
      <c r="S72" s="337">
        <f>T70</f>
        <v>2</v>
      </c>
      <c r="T72" s="389"/>
      <c r="U72" s="390"/>
      <c r="V72" s="410"/>
      <c r="W72" s="339">
        <f>N72+Q72</f>
        <v>7</v>
      </c>
      <c r="X72" s="341">
        <f>P72+S72</f>
        <v>8</v>
      </c>
      <c r="Y72" s="416">
        <f>W72/(X72+W72)</f>
        <v>0.46666666666666667</v>
      </c>
      <c r="Z72" s="417"/>
      <c r="AA72" s="378">
        <f>COUNTIF(N72:V73,"○")</f>
        <v>1</v>
      </c>
      <c r="AB72" s="380">
        <f>COUNTIF(N72:V73,"×")</f>
        <v>1</v>
      </c>
      <c r="AC72" s="382">
        <f>RANK(AP73,AP69:AP73,1)</f>
        <v>2</v>
      </c>
      <c r="AD72" s="80"/>
      <c r="AE72" s="192"/>
      <c r="AF72" s="84"/>
      <c r="AG72" s="84"/>
      <c r="AH72" s="193"/>
      <c r="AI72" s="88"/>
      <c r="AJ72" s="88"/>
      <c r="AK72" s="88"/>
      <c r="AR72" s="87"/>
    </row>
    <row r="73" spans="1:44" s="61" customFormat="1" ht="16.149999999999999" customHeight="1" thickBot="1" x14ac:dyDescent="0.2">
      <c r="A73" s="61">
        <f>(AP67*100)+(AC72*10)+2</f>
        <v>222</v>
      </c>
      <c r="B73" s="79"/>
      <c r="C73" s="61">
        <v>312</v>
      </c>
      <c r="D73" s="328"/>
      <c r="E73" s="439" t="str">
        <f t="shared" si="13"/>
        <v>宮本 貴史</v>
      </c>
      <c r="F73" s="440"/>
      <c r="G73" s="440"/>
      <c r="H73" s="440"/>
      <c r="I73" s="441"/>
      <c r="J73" s="449" t="str">
        <f t="shared" si="14"/>
        <v>メリーポピンズ</v>
      </c>
      <c r="K73" s="450"/>
      <c r="L73" s="450"/>
      <c r="M73" s="451"/>
      <c r="N73" s="336"/>
      <c r="O73" s="274" t="str">
        <f>IF(N72&lt;P72,"×",IF(N72&gt;P72,"○",IF(V68="","",IF(T68="","",))))</f>
        <v>×</v>
      </c>
      <c r="P73" s="338"/>
      <c r="Q73" s="336"/>
      <c r="R73" s="274" t="str">
        <f>IF(Q72&lt;S72,"×",IF(Q72&gt;S72,"○",IF(T70="","",IF(V70="","",))))</f>
        <v>○</v>
      </c>
      <c r="S73" s="338"/>
      <c r="T73" s="392"/>
      <c r="U73" s="393"/>
      <c r="V73" s="426"/>
      <c r="W73" s="340"/>
      <c r="X73" s="342"/>
      <c r="Y73" s="429"/>
      <c r="Z73" s="430"/>
      <c r="AA73" s="407"/>
      <c r="AB73" s="408"/>
      <c r="AC73" s="409"/>
      <c r="AD73" s="80"/>
      <c r="AE73" s="192"/>
      <c r="AF73" s="84"/>
      <c r="AG73" s="84"/>
      <c r="AH73" s="192"/>
      <c r="AI73" s="88"/>
      <c r="AJ73" s="88"/>
      <c r="AK73" s="88"/>
      <c r="AP73" s="61">
        <f>RANK(AA72,$AA68:$AA73,0)*10+RANK(Y72,$Y68:$Z73,)</f>
        <v>22</v>
      </c>
      <c r="AR73" s="87" t="s">
        <v>223</v>
      </c>
    </row>
    <row r="74" spans="1:44" s="61" customFormat="1" ht="16.149999999999999" customHeight="1" x14ac:dyDescent="0.15"/>
    <row r="75" spans="1:44" s="61" customFormat="1" ht="16.149999999999999" customHeight="1" x14ac:dyDescent="0.15"/>
    <row r="76" spans="1:44" s="61" customFormat="1" ht="16.149999999999999" customHeight="1" x14ac:dyDescent="0.15"/>
    <row r="77" spans="1:44" s="61" customFormat="1" ht="16.149999999999999" customHeight="1" x14ac:dyDescent="0.15">
      <c r="D77" s="62" t="s">
        <v>224</v>
      </c>
    </row>
    <row r="78" spans="1:44" s="61" customFormat="1" ht="16.149999999999999" customHeight="1" x14ac:dyDescent="0.15"/>
    <row r="79" spans="1:44" s="61" customFormat="1" ht="16.149999999999999" customHeight="1" x14ac:dyDescent="0.15"/>
    <row r="80" spans="1:44" s="61" customFormat="1" ht="16.149999999999999" customHeight="1" x14ac:dyDescent="0.15">
      <c r="B80" s="61">
        <v>111</v>
      </c>
      <c r="D80" s="427">
        <v>1</v>
      </c>
      <c r="E80" s="329" t="str">
        <f>VLOOKUP(B80,$A$59:$M$73,5,FALSE)</f>
        <v>田元 龍馬</v>
      </c>
      <c r="F80" s="330"/>
      <c r="G80" s="330"/>
      <c r="H80" s="330"/>
      <c r="I80" s="331"/>
      <c r="J80" s="348" t="str">
        <f>VLOOKUP(B80,$A$59:$M$73,10,FALSE)</f>
        <v>フリー</v>
      </c>
      <c r="K80" s="349"/>
      <c r="L80" s="349"/>
      <c r="M80" s="350"/>
      <c r="N80" s="79"/>
    </row>
    <row r="81" spans="2:52" s="61" customFormat="1" ht="16.149999999999999" customHeight="1" x14ac:dyDescent="0.15">
      <c r="B81" s="61">
        <v>112</v>
      </c>
      <c r="D81" s="428"/>
      <c r="E81" s="351" t="str">
        <f>VLOOKUP(B81,$A$59:$M$73,5,FALSE)</f>
        <v>中村 友洸</v>
      </c>
      <c r="F81" s="352"/>
      <c r="G81" s="352"/>
      <c r="H81" s="352"/>
      <c r="I81" s="353"/>
      <c r="J81" s="354" t="str">
        <f>VLOOKUP(B81,$A$59:$M$73,10,FALSE)</f>
        <v>フリー</v>
      </c>
      <c r="K81" s="355"/>
      <c r="L81" s="355"/>
      <c r="M81" s="356"/>
      <c r="N81" s="89"/>
      <c r="O81" s="90"/>
      <c r="R81" s="325" t="s">
        <v>252</v>
      </c>
      <c r="S81" s="325"/>
      <c r="T81" s="325"/>
      <c r="U81" s="325"/>
      <c r="AR81" s="91" t="s">
        <v>225</v>
      </c>
      <c r="AS81" s="91"/>
      <c r="AT81" s="91"/>
      <c r="AU81" s="91"/>
      <c r="AV81" s="91"/>
    </row>
    <row r="82" spans="2:52" s="61" customFormat="1" ht="16.149999999999999" customHeight="1" x14ac:dyDescent="0.15">
      <c r="D82" s="65"/>
      <c r="E82" s="65"/>
      <c r="F82" s="65"/>
      <c r="G82" s="65"/>
      <c r="H82" s="65"/>
      <c r="I82" s="65"/>
      <c r="J82" s="79"/>
      <c r="K82" s="79"/>
      <c r="L82" s="79"/>
      <c r="M82" s="79"/>
      <c r="N82" s="79"/>
      <c r="O82" s="92"/>
      <c r="P82" s="264">
        <v>2</v>
      </c>
      <c r="Q82" s="247"/>
      <c r="R82" s="326" t="s">
        <v>451</v>
      </c>
      <c r="S82" s="326"/>
      <c r="T82" s="326"/>
      <c r="U82" s="326"/>
      <c r="AR82" s="91"/>
      <c r="AS82" s="91"/>
      <c r="AT82" s="91"/>
      <c r="AU82" s="91"/>
      <c r="AV82" s="91"/>
    </row>
    <row r="83" spans="2:52" s="61" customFormat="1" ht="16.149999999999999" customHeight="1" x14ac:dyDescent="0.15">
      <c r="D83" s="65"/>
      <c r="E83" s="65"/>
      <c r="F83" s="65"/>
      <c r="G83" s="65"/>
      <c r="H83" s="65"/>
      <c r="I83" s="65"/>
      <c r="J83" s="79"/>
      <c r="K83" s="79"/>
      <c r="L83" s="79"/>
      <c r="M83" s="79"/>
      <c r="N83" s="260"/>
      <c r="O83" s="259"/>
      <c r="P83" s="61">
        <v>8</v>
      </c>
      <c r="Q83" s="247"/>
      <c r="R83" s="326"/>
      <c r="S83" s="326"/>
      <c r="T83" s="326"/>
      <c r="U83" s="326"/>
      <c r="AR83" s="57"/>
      <c r="AS83" s="57"/>
      <c r="AT83" s="57"/>
      <c r="AU83" s="57"/>
      <c r="AV83" s="57"/>
    </row>
    <row r="84" spans="2:52" s="61" customFormat="1" ht="16.149999999999999" customHeight="1" x14ac:dyDescent="0.15">
      <c r="B84" s="61">
        <v>211</v>
      </c>
      <c r="D84" s="427">
        <v>2</v>
      </c>
      <c r="E84" s="329" t="str">
        <f>VLOOKUP(B84,$A$59:$M$73,5,FALSE)</f>
        <v>高杉 貴寛</v>
      </c>
      <c r="F84" s="330"/>
      <c r="G84" s="330"/>
      <c r="H84" s="330"/>
      <c r="I84" s="331"/>
      <c r="J84" s="348" t="str">
        <f>VLOOKUP(B84,$A$59:$M$73,10,FALSE)</f>
        <v>アドバンテージ</v>
      </c>
      <c r="K84" s="349"/>
      <c r="L84" s="349"/>
      <c r="M84" s="350"/>
      <c r="N84" s="276"/>
      <c r="O84" s="261"/>
      <c r="AR84" s="57"/>
      <c r="AS84" s="57"/>
      <c r="AT84" s="57"/>
      <c r="AU84" s="57"/>
      <c r="AV84" s="57"/>
    </row>
    <row r="85" spans="2:52" s="61" customFormat="1" ht="16.149999999999999" customHeight="1" x14ac:dyDescent="0.15">
      <c r="B85" s="61">
        <v>212</v>
      </c>
      <c r="D85" s="428"/>
      <c r="E85" s="351" t="str">
        <f>VLOOKUP(B85,$A$59:$M$73,5,FALSE)</f>
        <v>鈴木 伸男</v>
      </c>
      <c r="F85" s="352"/>
      <c r="G85" s="352"/>
      <c r="H85" s="352"/>
      <c r="I85" s="353"/>
      <c r="J85" s="354" t="str">
        <f>VLOOKUP(B85,$A$59:$M$73,10,FALSE)</f>
        <v>東伊豆ＴＣ</v>
      </c>
      <c r="K85" s="355"/>
      <c r="L85" s="355"/>
      <c r="M85" s="356"/>
      <c r="N85" s="79"/>
      <c r="AR85" s="91" t="s">
        <v>226</v>
      </c>
      <c r="AS85" s="91"/>
      <c r="AT85" s="91"/>
      <c r="AU85" s="91"/>
      <c r="AV85" s="91"/>
    </row>
    <row r="86" spans="2:52" s="61" customFormat="1" ht="16.149999999999999" customHeight="1" x14ac:dyDescent="0.15">
      <c r="AR86" s="91"/>
      <c r="AS86" s="91"/>
      <c r="AT86" s="91"/>
      <c r="AU86" s="91"/>
      <c r="AV86" s="91"/>
    </row>
    <row r="87" spans="2:52" s="61" customFormat="1" ht="16.149999999999999" customHeight="1" x14ac:dyDescent="0.15">
      <c r="AR87" s="57"/>
      <c r="AS87" s="57"/>
      <c r="AT87" s="57"/>
      <c r="AU87" s="57"/>
      <c r="AV87" s="57"/>
    </row>
    <row r="88" spans="2:52" s="61" customFormat="1" ht="16.149999999999999" customHeight="1" x14ac:dyDescent="0.15">
      <c r="AR88" s="57"/>
      <c r="AS88" s="57"/>
      <c r="AT88" s="57"/>
      <c r="AU88" s="57"/>
      <c r="AV88" s="57"/>
    </row>
    <row r="89" spans="2:52" s="61" customFormat="1" ht="16.149999999999999" customHeight="1" x14ac:dyDescent="0.15">
      <c r="B89" s="61">
        <v>121</v>
      </c>
      <c r="C89" s="61">
        <v>131</v>
      </c>
      <c r="D89" s="427">
        <v>1</v>
      </c>
      <c r="E89" s="329" t="str">
        <f>VLOOKUP(B89,$A$59:$M$73,5,FALSE)</f>
        <v>土屋 光弘</v>
      </c>
      <c r="F89" s="330"/>
      <c r="G89" s="330"/>
      <c r="H89" s="330"/>
      <c r="I89" s="331"/>
      <c r="J89" s="348" t="str">
        <f>VLOOKUP(B89,$A$59:$M$73,10,FALSE)</f>
        <v>東伊豆TC</v>
      </c>
      <c r="K89" s="349"/>
      <c r="L89" s="349"/>
      <c r="M89" s="350"/>
      <c r="N89" s="79"/>
      <c r="V89" s="427">
        <v>1</v>
      </c>
      <c r="W89" s="329" t="str">
        <f>VLOOKUP(C89,$A$59:$M$73,5,FALSE)</f>
        <v>宮河 平良</v>
      </c>
      <c r="X89" s="330"/>
      <c r="Y89" s="330"/>
      <c r="Z89" s="330"/>
      <c r="AA89" s="331"/>
      <c r="AB89" s="348" t="str">
        <f>VLOOKUP(C89,$A$59:$M$73,10,FALSE)</f>
        <v>レイズ</v>
      </c>
      <c r="AC89" s="349"/>
      <c r="AD89" s="349"/>
      <c r="AE89" s="350"/>
      <c r="AF89" s="79"/>
      <c r="AR89" s="57"/>
      <c r="AS89" s="57"/>
      <c r="AT89" s="57"/>
      <c r="AU89" s="57"/>
      <c r="AV89" s="57"/>
    </row>
    <row r="90" spans="2:52" s="61" customFormat="1" ht="16.149999999999999" customHeight="1" x14ac:dyDescent="0.15">
      <c r="B90" s="61">
        <v>122</v>
      </c>
      <c r="C90" s="61">
        <v>132</v>
      </c>
      <c r="D90" s="428"/>
      <c r="E90" s="351" t="str">
        <f>VLOOKUP(B90,$A$59:$M$73,5,FALSE)</f>
        <v>利田 祐浩</v>
      </c>
      <c r="F90" s="352"/>
      <c r="G90" s="352"/>
      <c r="H90" s="352"/>
      <c r="I90" s="353"/>
      <c r="J90" s="354" t="str">
        <f>VLOOKUP(B90,$A$59:$M$73,10,FALSE)</f>
        <v>伊東TC</v>
      </c>
      <c r="K90" s="355"/>
      <c r="L90" s="355"/>
      <c r="M90" s="356"/>
      <c r="N90" s="89"/>
      <c r="O90" s="90"/>
      <c r="V90" s="428"/>
      <c r="W90" s="351" t="str">
        <f>VLOOKUP(C90,$A$59:$M$73,5,FALSE)</f>
        <v>田島 聡志</v>
      </c>
      <c r="X90" s="352"/>
      <c r="Y90" s="352"/>
      <c r="Z90" s="352"/>
      <c r="AA90" s="353"/>
      <c r="AB90" s="354" t="str">
        <f>VLOOKUP(C90,$A$59:$M$73,10,FALSE)</f>
        <v>レイズ</v>
      </c>
      <c r="AC90" s="355"/>
      <c r="AD90" s="355"/>
      <c r="AE90" s="356"/>
      <c r="AF90" s="89"/>
      <c r="AG90" s="90"/>
      <c r="AR90" s="91" t="s">
        <v>227</v>
      </c>
      <c r="AS90" s="91"/>
      <c r="AU90" s="91"/>
      <c r="AW90" s="91" t="s">
        <v>228</v>
      </c>
      <c r="AY90" s="91"/>
      <c r="AZ90" s="91"/>
    </row>
    <row r="91" spans="2:52" s="61" customFormat="1" ht="16.149999999999999" customHeight="1" x14ac:dyDescent="0.15">
      <c r="D91" s="65"/>
      <c r="E91" s="65"/>
      <c r="F91" s="65"/>
      <c r="G91" s="65"/>
      <c r="H91" s="65"/>
      <c r="I91" s="65"/>
      <c r="J91" s="79"/>
      <c r="K91" s="79"/>
      <c r="L91" s="79"/>
      <c r="M91" s="79"/>
      <c r="N91" s="79"/>
      <c r="O91" s="92"/>
      <c r="P91" s="264">
        <v>6</v>
      </c>
      <c r="Q91" s="326" t="s">
        <v>462</v>
      </c>
      <c r="R91" s="326"/>
      <c r="S91" s="326"/>
      <c r="T91" s="326"/>
      <c r="V91" s="65"/>
      <c r="W91" s="65"/>
      <c r="X91" s="65"/>
      <c r="Y91" s="65"/>
      <c r="Z91" s="65"/>
      <c r="AA91" s="65"/>
      <c r="AB91" s="79"/>
      <c r="AC91" s="79"/>
      <c r="AD91" s="79"/>
      <c r="AE91" s="79"/>
      <c r="AF91" s="79"/>
      <c r="AG91" s="92"/>
      <c r="AH91" s="264">
        <v>5</v>
      </c>
      <c r="AI91" s="326" t="s">
        <v>465</v>
      </c>
      <c r="AJ91" s="326"/>
      <c r="AK91" s="326"/>
      <c r="AL91" s="326"/>
      <c r="AR91" s="91"/>
      <c r="AS91" s="91"/>
      <c r="AU91" s="91"/>
      <c r="AW91" s="91"/>
      <c r="AY91" s="91"/>
      <c r="AZ91" s="91"/>
    </row>
    <row r="92" spans="2:52" s="61" customFormat="1" ht="16.149999999999999" customHeight="1" x14ac:dyDescent="0.15">
      <c r="D92" s="65"/>
      <c r="E92" s="65"/>
      <c r="F92" s="65"/>
      <c r="G92" s="65"/>
      <c r="H92" s="65"/>
      <c r="I92" s="65"/>
      <c r="J92" s="79"/>
      <c r="K92" s="79"/>
      <c r="L92" s="79"/>
      <c r="M92" s="79"/>
      <c r="N92" s="260"/>
      <c r="O92" s="259"/>
      <c r="P92" s="61">
        <v>8</v>
      </c>
      <c r="Q92" s="326"/>
      <c r="R92" s="326"/>
      <c r="S92" s="326"/>
      <c r="T92" s="326"/>
      <c r="V92" s="65"/>
      <c r="W92" s="65"/>
      <c r="X92" s="65"/>
      <c r="Y92" s="65"/>
      <c r="Z92" s="65"/>
      <c r="AA92" s="65"/>
      <c r="AB92" s="79"/>
      <c r="AC92" s="79"/>
      <c r="AD92" s="79"/>
      <c r="AE92" s="79"/>
      <c r="AF92" s="260"/>
      <c r="AG92" s="259"/>
      <c r="AH92" s="61">
        <v>8</v>
      </c>
      <c r="AI92" s="326"/>
      <c r="AJ92" s="326"/>
      <c r="AK92" s="326"/>
      <c r="AL92" s="326"/>
      <c r="AR92" s="57"/>
      <c r="AS92" s="57"/>
      <c r="AU92" s="57"/>
      <c r="AW92" s="57"/>
      <c r="AY92" s="57"/>
      <c r="AZ92" s="57"/>
    </row>
    <row r="93" spans="2:52" s="61" customFormat="1" ht="16.149999999999999" customHeight="1" x14ac:dyDescent="0.15">
      <c r="B93" s="61">
        <v>221</v>
      </c>
      <c r="C93" s="61">
        <v>231</v>
      </c>
      <c r="D93" s="427">
        <v>2</v>
      </c>
      <c r="E93" s="329" t="str">
        <f>VLOOKUP(B93,$A$59:$M$73,5,FALSE)</f>
        <v>加藤 幹也</v>
      </c>
      <c r="F93" s="330"/>
      <c r="G93" s="330"/>
      <c r="H93" s="330"/>
      <c r="I93" s="331"/>
      <c r="J93" s="348" t="str">
        <f>VLOOKUP(B93,$A$59:$M$73,10,FALSE)</f>
        <v>O’peace</v>
      </c>
      <c r="K93" s="349"/>
      <c r="L93" s="349"/>
      <c r="M93" s="350"/>
      <c r="N93" s="276"/>
      <c r="O93" s="261"/>
      <c r="V93" s="427">
        <v>2</v>
      </c>
      <c r="W93" s="329" t="str">
        <f>VLOOKUP(C93,$A$59:$M$73,5,FALSE)</f>
        <v>杉山 寛隆</v>
      </c>
      <c r="X93" s="330"/>
      <c r="Y93" s="330"/>
      <c r="Z93" s="330"/>
      <c r="AA93" s="331"/>
      <c r="AB93" s="348" t="str">
        <f>VLOOKUP(C93,$A$59:$M$73,10,FALSE)</f>
        <v>伊豆テニスフォーラム</v>
      </c>
      <c r="AC93" s="349"/>
      <c r="AD93" s="349"/>
      <c r="AE93" s="350"/>
      <c r="AF93" s="276"/>
      <c r="AG93" s="261"/>
      <c r="AR93" s="57"/>
      <c r="AS93" s="57"/>
      <c r="AU93" s="57"/>
      <c r="AW93" s="57"/>
      <c r="AY93" s="57"/>
      <c r="AZ93" s="57"/>
    </row>
    <row r="94" spans="2:52" s="61" customFormat="1" ht="16.149999999999999" customHeight="1" x14ac:dyDescent="0.15">
      <c r="B94" s="61">
        <v>222</v>
      </c>
      <c r="C94" s="61">
        <v>232</v>
      </c>
      <c r="D94" s="428"/>
      <c r="E94" s="351" t="str">
        <f>VLOOKUP(B94,$A$59:$M$73,5,FALSE)</f>
        <v>宮本 貴史</v>
      </c>
      <c r="F94" s="352"/>
      <c r="G94" s="352"/>
      <c r="H94" s="352"/>
      <c r="I94" s="353"/>
      <c r="J94" s="354" t="str">
        <f>VLOOKUP(B94,$A$59:$M$73,10,FALSE)</f>
        <v>メリーポピンズ</v>
      </c>
      <c r="K94" s="355"/>
      <c r="L94" s="355"/>
      <c r="M94" s="356"/>
      <c r="N94" s="79"/>
      <c r="V94" s="428"/>
      <c r="W94" s="351" t="str">
        <f>VLOOKUP(C94,$A$59:$M$73,5,FALSE)</f>
        <v>齋藤 雅弥</v>
      </c>
      <c r="X94" s="352"/>
      <c r="Y94" s="352"/>
      <c r="Z94" s="352"/>
      <c r="AA94" s="353"/>
      <c r="AB94" s="354" t="str">
        <f>VLOOKUP(C94,$A$59:$M$73,10,FALSE)</f>
        <v>アドバンテージ</v>
      </c>
      <c r="AC94" s="355"/>
      <c r="AD94" s="355"/>
      <c r="AE94" s="356"/>
      <c r="AF94" s="79"/>
      <c r="AR94" s="91" t="s">
        <v>229</v>
      </c>
      <c r="AS94" s="91"/>
      <c r="AU94" s="91"/>
      <c r="AW94" s="91" t="s">
        <v>230</v>
      </c>
      <c r="AY94" s="91"/>
      <c r="AZ94" s="91"/>
    </row>
    <row r="95" spans="2:52" s="61" customFormat="1" ht="16.149999999999999" customHeight="1" x14ac:dyDescent="0.15"/>
    <row r="96" spans="2:52" s="61" customFormat="1" ht="16.149999999999999" customHeight="1" x14ac:dyDescent="0.15"/>
    <row r="97" spans="1:49" s="61" customFormat="1" ht="16.149999999999999" customHeight="1" x14ac:dyDescent="0.15"/>
    <row r="98" spans="1:49" s="61" customFormat="1" ht="16.149999999999999" customHeight="1" x14ac:dyDescent="0.15"/>
    <row r="99" spans="1:49" s="61" customFormat="1" ht="16.149999999999999" customHeight="1" x14ac:dyDescent="0.15"/>
    <row r="100" spans="1:49" s="61" customFormat="1" ht="16.149999999999999" customHeight="1" x14ac:dyDescent="0.15"/>
    <row r="101" spans="1:49" s="57" customFormat="1" ht="16.149999999999999" customHeight="1" x14ac:dyDescent="0.15">
      <c r="D101" s="58" t="s">
        <v>205</v>
      </c>
      <c r="E101" s="59"/>
      <c r="F101" s="59"/>
      <c r="G101" s="59"/>
      <c r="H101" s="60"/>
      <c r="I101" s="60"/>
      <c r="J101" s="60"/>
      <c r="K101" s="60"/>
      <c r="L101" s="60"/>
      <c r="M101" s="60"/>
    </row>
    <row r="102" spans="1:49" s="57" customFormat="1" ht="16.149999999999999" customHeight="1" x14ac:dyDescent="0.15">
      <c r="D102" s="58"/>
      <c r="E102" s="59"/>
      <c r="F102" s="59"/>
      <c r="G102" s="59"/>
      <c r="H102" s="60"/>
      <c r="I102" s="60"/>
      <c r="J102" s="60"/>
      <c r="K102" s="60"/>
      <c r="L102" s="60"/>
      <c r="M102" s="60"/>
    </row>
    <row r="103" spans="1:49" s="61" customFormat="1" ht="16.149999999999999" customHeight="1" x14ac:dyDescent="0.15">
      <c r="D103" s="62" t="s">
        <v>231</v>
      </c>
      <c r="E103" s="63"/>
      <c r="F103" s="63"/>
      <c r="G103" s="63"/>
      <c r="H103" s="64"/>
      <c r="I103" s="64"/>
      <c r="J103" s="64"/>
      <c r="K103" s="64"/>
      <c r="L103" s="64"/>
      <c r="M103" s="64"/>
      <c r="N103" s="65"/>
    </row>
    <row r="104" spans="1:49" s="61" customFormat="1" ht="16.149999999999999" customHeight="1" x14ac:dyDescent="0.15">
      <c r="D104" s="66"/>
      <c r="E104" s="64"/>
      <c r="F104" s="64"/>
      <c r="G104" s="64"/>
      <c r="H104" s="64"/>
      <c r="I104" s="64"/>
      <c r="J104" s="64"/>
      <c r="K104" s="64"/>
      <c r="L104" s="64"/>
      <c r="M104" s="64"/>
      <c r="N104" s="65"/>
    </row>
    <row r="105" spans="1:49" s="61" customFormat="1" ht="16.149999999999999" customHeight="1" thickBot="1" x14ac:dyDescent="0.2">
      <c r="D105" s="67" t="s">
        <v>207</v>
      </c>
      <c r="E105" s="190"/>
      <c r="F105" s="190"/>
      <c r="G105" s="190"/>
      <c r="H105" s="190"/>
      <c r="I105" s="190"/>
      <c r="J105" s="69"/>
      <c r="K105" s="69"/>
      <c r="L105" s="69"/>
      <c r="M105" s="69"/>
      <c r="N105" s="69"/>
      <c r="O105" s="69"/>
      <c r="P105" s="69"/>
      <c r="Q105" s="69"/>
      <c r="R105" s="67"/>
      <c r="S105" s="70" t="s">
        <v>9</v>
      </c>
      <c r="T105" s="70"/>
      <c r="U105" s="70"/>
      <c r="V105" s="70"/>
    </row>
    <row r="106" spans="1:49" s="79" customFormat="1" ht="16.149999999999999" customHeight="1" thickBot="1" x14ac:dyDescent="0.2">
      <c r="D106" s="96" t="s">
        <v>8</v>
      </c>
      <c r="E106" s="386" t="s">
        <v>7</v>
      </c>
      <c r="F106" s="387"/>
      <c r="G106" s="387"/>
      <c r="H106" s="387"/>
      <c r="I106" s="388"/>
      <c r="J106" s="386" t="s">
        <v>6</v>
      </c>
      <c r="K106" s="387"/>
      <c r="L106" s="387"/>
      <c r="M106" s="388"/>
      <c r="N106" s="395" t="s">
        <v>208</v>
      </c>
      <c r="O106" s="396"/>
      <c r="P106" s="397"/>
      <c r="Q106" s="395" t="s">
        <v>209</v>
      </c>
      <c r="R106" s="396"/>
      <c r="S106" s="397"/>
      <c r="T106" s="395" t="s">
        <v>210</v>
      </c>
      <c r="U106" s="396"/>
      <c r="V106" s="397"/>
      <c r="W106" s="398" t="s">
        <v>218</v>
      </c>
      <c r="X106" s="399"/>
      <c r="Y106" s="399"/>
      <c r="Z106" s="98" t="s">
        <v>5</v>
      </c>
      <c r="AA106" s="99" t="s">
        <v>4</v>
      </c>
      <c r="AB106" s="386" t="s">
        <v>3</v>
      </c>
      <c r="AC106" s="401"/>
      <c r="AD106" s="97" t="s">
        <v>2</v>
      </c>
      <c r="AE106" s="99" t="s">
        <v>1</v>
      </c>
      <c r="AF106" s="246" t="s">
        <v>0</v>
      </c>
      <c r="AG106" s="76"/>
      <c r="AH106" s="402" t="s">
        <v>211</v>
      </c>
      <c r="AI106" s="402"/>
      <c r="AJ106" s="402"/>
      <c r="AK106" s="357" t="s">
        <v>210</v>
      </c>
      <c r="AL106" s="357"/>
      <c r="AM106" s="77"/>
      <c r="AN106" s="77"/>
      <c r="AO106" s="77"/>
      <c r="AP106" s="78">
        <v>1</v>
      </c>
    </row>
    <row r="107" spans="1:49" s="79" customFormat="1" ht="16.149999999999999" customHeight="1" x14ac:dyDescent="0.15">
      <c r="A107" s="61">
        <f>(AP106*100)+(AF107*10)+1</f>
        <v>121</v>
      </c>
      <c r="C107" s="79">
        <v>131</v>
      </c>
      <c r="D107" s="358" t="s">
        <v>208</v>
      </c>
      <c r="E107" s="420" t="str">
        <f t="shared" ref="E107:E114" si="15">VLOOKUP(C107,$A$7:$M$43,5,FALSE)</f>
        <v>松本 健次</v>
      </c>
      <c r="F107" s="421"/>
      <c r="G107" s="421"/>
      <c r="H107" s="421"/>
      <c r="I107" s="422"/>
      <c r="J107" s="423" t="str">
        <f t="shared" ref="J107:J114" si="16">VLOOKUP(C107,$A$7:$M$43,10,FALSE)</f>
        <v>協和キリン</v>
      </c>
      <c r="K107" s="424"/>
      <c r="L107" s="424"/>
      <c r="M107" s="425"/>
      <c r="N107" s="360"/>
      <c r="O107" s="361"/>
      <c r="P107" s="362"/>
      <c r="Q107" s="363">
        <v>2</v>
      </c>
      <c r="R107" s="268"/>
      <c r="S107" s="365">
        <v>6</v>
      </c>
      <c r="T107" s="363">
        <v>7</v>
      </c>
      <c r="U107" s="268"/>
      <c r="V107" s="365">
        <v>5</v>
      </c>
      <c r="W107" s="363">
        <v>6</v>
      </c>
      <c r="X107" s="268"/>
      <c r="Y107" s="365">
        <v>4</v>
      </c>
      <c r="Z107" s="369">
        <f>Q107+T107+W107</f>
        <v>15</v>
      </c>
      <c r="AA107" s="371">
        <f>S107+V107+Y107</f>
        <v>15</v>
      </c>
      <c r="AB107" s="373">
        <f>Z107/(AA107+Z107)</f>
        <v>0.5</v>
      </c>
      <c r="AC107" s="374"/>
      <c r="AD107" s="377">
        <f>COUNTIF(N107:Y108,"○")</f>
        <v>2</v>
      </c>
      <c r="AE107" s="379">
        <f>COUNTIF(N107:Y108,"×")</f>
        <v>1</v>
      </c>
      <c r="AF107" s="381">
        <f>RANK(AP108,AP108:AP114,1)</f>
        <v>2</v>
      </c>
      <c r="AG107" s="80"/>
      <c r="AH107" s="193" t="s">
        <v>16</v>
      </c>
      <c r="AI107" s="82"/>
      <c r="AJ107" s="82"/>
      <c r="AK107" s="82"/>
      <c r="AL107" s="61"/>
      <c r="AM107" s="61"/>
      <c r="AN107" s="61"/>
      <c r="AO107" s="61"/>
      <c r="AP107" s="61"/>
    </row>
    <row r="108" spans="1:49" s="79" customFormat="1" ht="16.149999999999999" customHeight="1" x14ac:dyDescent="0.15">
      <c r="A108" s="61">
        <f>(AP106*100)+(AF107*10)+2</f>
        <v>122</v>
      </c>
      <c r="C108" s="79">
        <v>132</v>
      </c>
      <c r="D108" s="359"/>
      <c r="E108" s="351" t="str">
        <f t="shared" si="15"/>
        <v>黒柳 寛明</v>
      </c>
      <c r="F108" s="352"/>
      <c r="G108" s="352"/>
      <c r="H108" s="352"/>
      <c r="I108" s="353"/>
      <c r="J108" s="383" t="str">
        <f t="shared" si="16"/>
        <v>協和キリン</v>
      </c>
      <c r="K108" s="384"/>
      <c r="L108" s="384"/>
      <c r="M108" s="385"/>
      <c r="N108" s="360"/>
      <c r="O108" s="361"/>
      <c r="P108" s="362"/>
      <c r="Q108" s="364"/>
      <c r="R108" s="269" t="str">
        <f>IF(Q107&lt;S107,"×",IF(Q107&gt;S107,"○",IF(Q107="","",IF(S107="","",))))</f>
        <v>×</v>
      </c>
      <c r="S108" s="366"/>
      <c r="T108" s="364"/>
      <c r="U108" s="269" t="str">
        <f>IF(T107&lt;V107,"×",IF(T107&gt;V107,"○",IF(T107="","",IF(V107="","",))))</f>
        <v>○</v>
      </c>
      <c r="V108" s="366"/>
      <c r="W108" s="367"/>
      <c r="X108" s="270" t="str">
        <f>IF(W107&lt;Y107,"×",IF(W107&gt;Y107,"○",IF(W107="","",IF(Y107="","",))))</f>
        <v>○</v>
      </c>
      <c r="Y108" s="368"/>
      <c r="Z108" s="370"/>
      <c r="AA108" s="372"/>
      <c r="AB108" s="375"/>
      <c r="AC108" s="376"/>
      <c r="AD108" s="378"/>
      <c r="AE108" s="380"/>
      <c r="AF108" s="382"/>
      <c r="AG108" s="80"/>
      <c r="AH108" s="325" t="s">
        <v>207</v>
      </c>
      <c r="AI108" s="325"/>
      <c r="AJ108" s="194" t="s">
        <v>208</v>
      </c>
      <c r="AK108" s="86" t="s">
        <v>212</v>
      </c>
      <c r="AL108" s="194" t="s">
        <v>218</v>
      </c>
      <c r="AM108" s="194"/>
      <c r="AN108" s="194"/>
      <c r="AO108" s="194"/>
      <c r="AP108" s="61">
        <f>RANK(AD107,$AD107:$AD114,0)*10+RANK(AB107,$AB107:$AC114,)</f>
        <v>22</v>
      </c>
      <c r="AR108" s="101" t="s">
        <v>232</v>
      </c>
      <c r="AS108" s="102"/>
      <c r="AT108" s="102"/>
      <c r="AU108" s="102"/>
      <c r="AV108" s="102"/>
      <c r="AW108" s="102"/>
    </row>
    <row r="109" spans="1:49" s="79" customFormat="1" ht="16.149999999999999" customHeight="1" x14ac:dyDescent="0.15">
      <c r="A109" s="61">
        <f>(AP106*100)+(AF109*10)+1</f>
        <v>111</v>
      </c>
      <c r="C109" s="79">
        <v>241</v>
      </c>
      <c r="D109" s="327" t="s">
        <v>209</v>
      </c>
      <c r="E109" s="329" t="str">
        <f t="shared" si="15"/>
        <v>龍　　雅仁</v>
      </c>
      <c r="F109" s="330"/>
      <c r="G109" s="330"/>
      <c r="H109" s="330"/>
      <c r="I109" s="331"/>
      <c r="J109" s="332" t="str">
        <f t="shared" si="16"/>
        <v>フリー</v>
      </c>
      <c r="K109" s="333"/>
      <c r="L109" s="333"/>
      <c r="M109" s="334"/>
      <c r="N109" s="335">
        <f>S107</f>
        <v>6</v>
      </c>
      <c r="O109" s="271"/>
      <c r="P109" s="337">
        <f>Q107</f>
        <v>2</v>
      </c>
      <c r="Q109" s="389"/>
      <c r="R109" s="390"/>
      <c r="S109" s="410"/>
      <c r="T109" s="335">
        <v>6</v>
      </c>
      <c r="U109" s="271"/>
      <c r="V109" s="337">
        <v>4</v>
      </c>
      <c r="W109" s="335">
        <v>6</v>
      </c>
      <c r="X109" s="271"/>
      <c r="Y109" s="337">
        <v>2</v>
      </c>
      <c r="Z109" s="339">
        <f>N109+T109+W109</f>
        <v>18</v>
      </c>
      <c r="AA109" s="341">
        <f>P109+V109+Y109</f>
        <v>8</v>
      </c>
      <c r="AB109" s="403">
        <f>Z109/(AA109+Z109)</f>
        <v>0.69230769230769229</v>
      </c>
      <c r="AC109" s="404"/>
      <c r="AD109" s="378">
        <f>COUNTIF(N109:Y110,"○")</f>
        <v>3</v>
      </c>
      <c r="AE109" s="380">
        <f>COUNTIF(N109:Y110,"×")</f>
        <v>0</v>
      </c>
      <c r="AF109" s="382">
        <f>RANK(AP110,AP108:AP114,1)</f>
        <v>1</v>
      </c>
      <c r="AG109" s="80"/>
      <c r="AH109" s="325" t="s">
        <v>214</v>
      </c>
      <c r="AI109" s="325"/>
      <c r="AJ109" s="194" t="s">
        <v>209</v>
      </c>
      <c r="AK109" s="86" t="s">
        <v>212</v>
      </c>
      <c r="AL109" s="194" t="s">
        <v>210</v>
      </c>
      <c r="AM109" s="194"/>
      <c r="AN109" s="194"/>
      <c r="AO109" s="194"/>
      <c r="AP109" s="61"/>
      <c r="AR109" s="101"/>
      <c r="AS109" s="102"/>
      <c r="AT109" s="102"/>
      <c r="AU109" s="102"/>
      <c r="AV109" s="102"/>
      <c r="AW109" s="102"/>
    </row>
    <row r="110" spans="1:49" s="79" customFormat="1" ht="16.149999999999999" customHeight="1" x14ac:dyDescent="0.15">
      <c r="A110" s="61">
        <f>(AP106*100)+(AF109*10)+2</f>
        <v>112</v>
      </c>
      <c r="C110" s="79">
        <v>242</v>
      </c>
      <c r="D110" s="359"/>
      <c r="E110" s="351" t="str">
        <f t="shared" si="15"/>
        <v>日下部 優介</v>
      </c>
      <c r="F110" s="352"/>
      <c r="G110" s="352"/>
      <c r="H110" s="352"/>
      <c r="I110" s="353"/>
      <c r="J110" s="383" t="str">
        <f t="shared" si="16"/>
        <v>フリー</v>
      </c>
      <c r="K110" s="384"/>
      <c r="L110" s="384"/>
      <c r="M110" s="385"/>
      <c r="N110" s="367"/>
      <c r="O110" s="269" t="str">
        <f>IF(N109&lt;P109,"×",IF(N109&gt;P109,"○",IF(Q107="","",IF(S107="","",))))</f>
        <v>○</v>
      </c>
      <c r="P110" s="368"/>
      <c r="Q110" s="411"/>
      <c r="R110" s="412"/>
      <c r="S110" s="413"/>
      <c r="T110" s="367"/>
      <c r="U110" s="270" t="str">
        <f>IF(T109&lt;V109,"×",IF(T109&gt;V109,"○",IF(T109="","",IF(V109="","",))))</f>
        <v>○</v>
      </c>
      <c r="V110" s="368"/>
      <c r="W110" s="367"/>
      <c r="X110" s="270" t="str">
        <f>IF(W109&lt;Y109,"×",IF(W109&gt;Y109,"○",IF(W109="","",IF(Y109="","",))))</f>
        <v>○</v>
      </c>
      <c r="Y110" s="368"/>
      <c r="Z110" s="414"/>
      <c r="AA110" s="415"/>
      <c r="AB110" s="445"/>
      <c r="AC110" s="446"/>
      <c r="AD110" s="378"/>
      <c r="AE110" s="380"/>
      <c r="AF110" s="382"/>
      <c r="AG110" s="80"/>
      <c r="AH110" s="325" t="s">
        <v>215</v>
      </c>
      <c r="AI110" s="325"/>
      <c r="AJ110" s="194" t="s">
        <v>208</v>
      </c>
      <c r="AK110" s="86" t="s">
        <v>212</v>
      </c>
      <c r="AL110" s="194" t="s">
        <v>210</v>
      </c>
      <c r="AM110" s="194"/>
      <c r="AN110" s="194"/>
      <c r="AO110" s="194"/>
      <c r="AP110" s="61">
        <f>RANK(AD109,$AD107:$AD114,0)*10+RANK(AB109,$AB107:$AC114,)</f>
        <v>11</v>
      </c>
      <c r="AR110" s="101" t="s">
        <v>233</v>
      </c>
      <c r="AS110" s="102"/>
      <c r="AT110" s="102"/>
      <c r="AU110" s="102"/>
      <c r="AV110" s="102"/>
      <c r="AW110" s="102"/>
    </row>
    <row r="111" spans="1:49" s="79" customFormat="1" ht="16.149999999999999" customHeight="1" x14ac:dyDescent="0.15">
      <c r="A111" s="61">
        <f>(AP106*100)+(AF111*10)+1</f>
        <v>131</v>
      </c>
      <c r="C111" s="79">
        <v>341</v>
      </c>
      <c r="D111" s="327" t="s">
        <v>210</v>
      </c>
      <c r="E111" s="329" t="str">
        <f t="shared" si="15"/>
        <v>白石 啓介</v>
      </c>
      <c r="F111" s="330"/>
      <c r="G111" s="330"/>
      <c r="H111" s="330"/>
      <c r="I111" s="331"/>
      <c r="J111" s="332" t="str">
        <f t="shared" si="16"/>
        <v>Tハートラブ</v>
      </c>
      <c r="K111" s="333"/>
      <c r="L111" s="333"/>
      <c r="M111" s="334"/>
      <c r="N111" s="335">
        <f>V107</f>
        <v>5</v>
      </c>
      <c r="O111" s="271"/>
      <c r="P111" s="337">
        <f>T107</f>
        <v>7</v>
      </c>
      <c r="Q111" s="335">
        <f>V109</f>
        <v>4</v>
      </c>
      <c r="R111" s="271"/>
      <c r="S111" s="337">
        <f>T109</f>
        <v>6</v>
      </c>
      <c r="T111" s="389"/>
      <c r="U111" s="390"/>
      <c r="V111" s="410"/>
      <c r="W111" s="335">
        <v>6</v>
      </c>
      <c r="X111" s="271"/>
      <c r="Y111" s="337">
        <v>4</v>
      </c>
      <c r="Z111" s="339">
        <f>N111+Q111+W111</f>
        <v>15</v>
      </c>
      <c r="AA111" s="341">
        <f>P111+S111+Y111</f>
        <v>17</v>
      </c>
      <c r="AB111" s="416">
        <f>Z111/(AA111+Z111)</f>
        <v>0.46875</v>
      </c>
      <c r="AC111" s="417"/>
      <c r="AD111" s="378">
        <f t="shared" ref="AD111" si="17">COUNTIF(N111:Y112,"○")</f>
        <v>1</v>
      </c>
      <c r="AE111" s="380">
        <f>COUNTIF(N111:Y112,"×")</f>
        <v>2</v>
      </c>
      <c r="AF111" s="382">
        <f>RANK(AP112,AP108:AP114,1)</f>
        <v>3</v>
      </c>
      <c r="AG111" s="80"/>
      <c r="AH111" s="325" t="s">
        <v>234</v>
      </c>
      <c r="AI111" s="325"/>
      <c r="AJ111" s="194" t="s">
        <v>209</v>
      </c>
      <c r="AK111" s="86" t="s">
        <v>212</v>
      </c>
      <c r="AL111" s="194" t="s">
        <v>218</v>
      </c>
      <c r="AM111" s="194"/>
      <c r="AN111" s="194"/>
      <c r="AO111" s="194"/>
      <c r="AP111" s="61"/>
      <c r="AR111" s="101"/>
      <c r="AS111" s="102"/>
      <c r="AT111" s="102"/>
      <c r="AU111" s="102"/>
      <c r="AV111" s="102"/>
      <c r="AW111" s="102"/>
    </row>
    <row r="112" spans="1:49" s="79" customFormat="1" ht="16.149999999999999" customHeight="1" x14ac:dyDescent="0.15">
      <c r="A112" s="61">
        <f>(AP106*100)+(AF111*10)+2</f>
        <v>132</v>
      </c>
      <c r="C112" s="79">
        <v>342</v>
      </c>
      <c r="D112" s="359"/>
      <c r="E112" s="351" t="str">
        <f t="shared" si="15"/>
        <v>津地 友貴</v>
      </c>
      <c r="F112" s="352"/>
      <c r="G112" s="352"/>
      <c r="H112" s="352"/>
      <c r="I112" s="353"/>
      <c r="J112" s="383" t="str">
        <f t="shared" si="16"/>
        <v>Tハートラブ</v>
      </c>
      <c r="K112" s="384"/>
      <c r="L112" s="384"/>
      <c r="M112" s="385"/>
      <c r="N112" s="367"/>
      <c r="O112" s="272" t="str">
        <f>IF(N111&lt;P111,"×",IF(N111&gt;P111,"○",IF(V107="","",IF(T107="","",))))</f>
        <v>×</v>
      </c>
      <c r="P112" s="368"/>
      <c r="Q112" s="367"/>
      <c r="R112" s="272" t="str">
        <f>IF(Q111&lt;S111,"×",IF(Q111&gt;S111,"○",IF(T109="","",IF(V109="","",))))</f>
        <v>×</v>
      </c>
      <c r="S112" s="368"/>
      <c r="T112" s="411"/>
      <c r="U112" s="412"/>
      <c r="V112" s="413"/>
      <c r="W112" s="367"/>
      <c r="X112" s="270" t="str">
        <f>IF(W111&lt;Y111,"×",IF(W111&gt;Y111,"○",IF(W111="","",IF(Y111="","",))))</f>
        <v>○</v>
      </c>
      <c r="Y112" s="368"/>
      <c r="Z112" s="414"/>
      <c r="AA112" s="415"/>
      <c r="AB112" s="418"/>
      <c r="AC112" s="419"/>
      <c r="AD112" s="378"/>
      <c r="AE112" s="380"/>
      <c r="AF112" s="382"/>
      <c r="AG112" s="80"/>
      <c r="AH112" s="325" t="s">
        <v>235</v>
      </c>
      <c r="AI112" s="325"/>
      <c r="AJ112" s="194" t="s">
        <v>208</v>
      </c>
      <c r="AK112" s="86" t="s">
        <v>212</v>
      </c>
      <c r="AL112" s="194" t="s">
        <v>209</v>
      </c>
      <c r="AM112" s="194"/>
      <c r="AN112" s="194"/>
      <c r="AO112" s="194"/>
      <c r="AP112" s="61">
        <f>RANK(AD111,$AD107:$AD114,0)*10+RANK(AB111,$AB107:$AC114,)</f>
        <v>33</v>
      </c>
      <c r="AR112" s="101" t="s">
        <v>236</v>
      </c>
      <c r="AS112" s="102"/>
      <c r="AT112" s="102"/>
      <c r="AU112" s="102"/>
      <c r="AV112" s="102"/>
      <c r="AW112" s="102"/>
    </row>
    <row r="113" spans="1:49" s="79" customFormat="1" ht="16.149999999999999" customHeight="1" x14ac:dyDescent="0.15">
      <c r="A113" s="61">
        <f>(AP106*100)+(AF113*10)+1</f>
        <v>141</v>
      </c>
      <c r="C113" s="79">
        <v>351</v>
      </c>
      <c r="D113" s="327" t="s">
        <v>218</v>
      </c>
      <c r="E113" s="329" t="str">
        <f t="shared" si="15"/>
        <v>西家　　靖</v>
      </c>
      <c r="F113" s="330"/>
      <c r="G113" s="330"/>
      <c r="H113" s="330"/>
      <c r="I113" s="331"/>
      <c r="J113" s="332" t="str">
        <f t="shared" si="16"/>
        <v>協和キリン</v>
      </c>
      <c r="K113" s="333"/>
      <c r="L113" s="333"/>
      <c r="M113" s="334"/>
      <c r="N113" s="335">
        <v>4</v>
      </c>
      <c r="O113" s="271"/>
      <c r="P113" s="337">
        <v>6</v>
      </c>
      <c r="Q113" s="335">
        <f>Y109</f>
        <v>2</v>
      </c>
      <c r="R113" s="271"/>
      <c r="S113" s="337">
        <f>W109</f>
        <v>6</v>
      </c>
      <c r="T113" s="335">
        <f>Y111</f>
        <v>4</v>
      </c>
      <c r="U113" s="271"/>
      <c r="V113" s="337">
        <f>W111</f>
        <v>6</v>
      </c>
      <c r="W113" s="389"/>
      <c r="X113" s="390"/>
      <c r="Y113" s="391"/>
      <c r="Z113" s="339">
        <f>N113+Q113+T113</f>
        <v>10</v>
      </c>
      <c r="AA113" s="341">
        <f>P113+S113+V113</f>
        <v>18</v>
      </c>
      <c r="AB113" s="403">
        <f>Z113/(AA113+Z113)</f>
        <v>0.35714285714285715</v>
      </c>
      <c r="AC113" s="404"/>
      <c r="AD113" s="378">
        <f>COUNTIF(N113:Y114,"○")</f>
        <v>0</v>
      </c>
      <c r="AE113" s="380">
        <f t="shared" ref="AE113" si="18">COUNTIF(N113:Y114,"×")</f>
        <v>3</v>
      </c>
      <c r="AF113" s="382">
        <f>RANK(AP114,AP108:AP114,1)</f>
        <v>4</v>
      </c>
      <c r="AG113" s="80"/>
      <c r="AH113" s="325" t="s">
        <v>237</v>
      </c>
      <c r="AI113" s="325"/>
      <c r="AJ113" s="194" t="s">
        <v>210</v>
      </c>
      <c r="AK113" s="86" t="s">
        <v>212</v>
      </c>
      <c r="AL113" s="194" t="s">
        <v>218</v>
      </c>
      <c r="AM113" s="194"/>
      <c r="AN113" s="194"/>
      <c r="AO113" s="194"/>
      <c r="AP113" s="61"/>
      <c r="AR113" s="101"/>
      <c r="AS113" s="102"/>
      <c r="AT113" s="102"/>
      <c r="AU113" s="102"/>
      <c r="AV113" s="102"/>
      <c r="AW113" s="102"/>
    </row>
    <row r="114" spans="1:49" s="79" customFormat="1" ht="16.149999999999999" customHeight="1" thickBot="1" x14ac:dyDescent="0.2">
      <c r="A114" s="61">
        <f>(AP106*100)+(AF113*10)+2</f>
        <v>142</v>
      </c>
      <c r="C114" s="79">
        <v>352</v>
      </c>
      <c r="D114" s="328"/>
      <c r="E114" s="439" t="str">
        <f t="shared" si="15"/>
        <v>齊藤　　隼</v>
      </c>
      <c r="F114" s="440"/>
      <c r="G114" s="440"/>
      <c r="H114" s="440"/>
      <c r="I114" s="441"/>
      <c r="J114" s="442" t="str">
        <f t="shared" si="16"/>
        <v>協和キリン</v>
      </c>
      <c r="K114" s="443"/>
      <c r="L114" s="443"/>
      <c r="M114" s="444"/>
      <c r="N114" s="336"/>
      <c r="O114" s="273" t="str">
        <f>IF(N113&lt;P113,"×",IF(N113&gt;P113,"○",IF(Y107="","",IF(W107="","",))))</f>
        <v>×</v>
      </c>
      <c r="P114" s="338"/>
      <c r="Q114" s="336"/>
      <c r="R114" s="274" t="str">
        <f>IF(Q113&lt;S113,"×",IF(Q113&gt;S113,"○",IF(Y109="","",IF(W109="","",))))</f>
        <v>×</v>
      </c>
      <c r="S114" s="338"/>
      <c r="T114" s="336"/>
      <c r="U114" s="274" t="str">
        <f>IF(T113&lt;V113,"×",IF(T113&gt;V113,"○",IF(W111="","",IF(Y111="","",))))</f>
        <v>×</v>
      </c>
      <c r="V114" s="338"/>
      <c r="W114" s="392"/>
      <c r="X114" s="393"/>
      <c r="Y114" s="394"/>
      <c r="Z114" s="340"/>
      <c r="AA114" s="342"/>
      <c r="AB114" s="405"/>
      <c r="AC114" s="406"/>
      <c r="AD114" s="407"/>
      <c r="AE114" s="408"/>
      <c r="AF114" s="409"/>
      <c r="AG114" s="80"/>
      <c r="AH114" s="61"/>
      <c r="AI114" s="61"/>
      <c r="AJ114" s="61"/>
      <c r="AK114" s="65"/>
      <c r="AL114" s="61"/>
      <c r="AM114" s="61"/>
      <c r="AN114" s="61"/>
      <c r="AO114" s="61"/>
      <c r="AP114" s="61">
        <f>RANK(AD113,$AD107:$AD114,0)*10+RANK(AB113,$AB107:$AC114,)</f>
        <v>44</v>
      </c>
      <c r="AR114" s="101" t="s">
        <v>238</v>
      </c>
      <c r="AS114" s="61"/>
      <c r="AT114" s="61"/>
      <c r="AU114" s="61"/>
      <c r="AV114" s="61"/>
      <c r="AW114" s="61"/>
    </row>
    <row r="115" spans="1:49" s="61" customFormat="1" ht="16.149999999999999" customHeight="1" x14ac:dyDescent="0.15">
      <c r="AR115" s="87"/>
    </row>
    <row r="116" spans="1:49" s="61" customFormat="1" ht="16.149999999999999" customHeight="1" thickBot="1" x14ac:dyDescent="0.2">
      <c r="D116" s="67" t="s">
        <v>214</v>
      </c>
      <c r="E116" s="190"/>
      <c r="F116" s="190"/>
      <c r="G116" s="190"/>
      <c r="H116" s="190"/>
      <c r="I116" s="190"/>
      <c r="J116" s="69"/>
      <c r="K116" s="69"/>
      <c r="L116" s="69"/>
      <c r="M116" s="69"/>
      <c r="N116" s="69"/>
      <c r="O116" s="69"/>
      <c r="P116" s="69"/>
      <c r="Q116" s="69"/>
      <c r="R116" s="67"/>
      <c r="S116" s="70" t="s">
        <v>9</v>
      </c>
      <c r="T116" s="70"/>
      <c r="U116" s="70"/>
      <c r="V116" s="70"/>
    </row>
    <row r="117" spans="1:49" s="79" customFormat="1" ht="16.149999999999999" customHeight="1" thickBot="1" x14ac:dyDescent="0.2">
      <c r="D117" s="96" t="s">
        <v>8</v>
      </c>
      <c r="E117" s="386" t="s">
        <v>7</v>
      </c>
      <c r="F117" s="387"/>
      <c r="G117" s="387"/>
      <c r="H117" s="387"/>
      <c r="I117" s="388"/>
      <c r="J117" s="386" t="s">
        <v>6</v>
      </c>
      <c r="K117" s="387"/>
      <c r="L117" s="387"/>
      <c r="M117" s="388"/>
      <c r="N117" s="395" t="s">
        <v>239</v>
      </c>
      <c r="O117" s="396"/>
      <c r="P117" s="397"/>
      <c r="Q117" s="398" t="s">
        <v>240</v>
      </c>
      <c r="R117" s="399"/>
      <c r="S117" s="400"/>
      <c r="T117" s="398" t="s">
        <v>241</v>
      </c>
      <c r="U117" s="399"/>
      <c r="V117" s="400"/>
      <c r="W117" s="398" t="s">
        <v>242</v>
      </c>
      <c r="X117" s="399"/>
      <c r="Y117" s="399"/>
      <c r="Z117" s="98" t="s">
        <v>5</v>
      </c>
      <c r="AA117" s="99" t="s">
        <v>4</v>
      </c>
      <c r="AB117" s="386" t="s">
        <v>3</v>
      </c>
      <c r="AC117" s="401"/>
      <c r="AD117" s="97" t="s">
        <v>2</v>
      </c>
      <c r="AE117" s="99" t="s">
        <v>1</v>
      </c>
      <c r="AF117" s="246" t="s">
        <v>0</v>
      </c>
      <c r="AG117" s="76"/>
      <c r="AH117" s="402" t="s">
        <v>211</v>
      </c>
      <c r="AI117" s="402"/>
      <c r="AJ117" s="402"/>
      <c r="AK117" s="357" t="s">
        <v>218</v>
      </c>
      <c r="AL117" s="357"/>
      <c r="AM117" s="77"/>
      <c r="AN117" s="77"/>
      <c r="AO117" s="77"/>
      <c r="AP117" s="78">
        <v>2</v>
      </c>
    </row>
    <row r="118" spans="1:49" s="79" customFormat="1" ht="16.149999999999999" customHeight="1" x14ac:dyDescent="0.15">
      <c r="A118" s="61">
        <f>(AP117*100)+(AF118*10)+1</f>
        <v>221</v>
      </c>
      <c r="C118" s="79">
        <v>231</v>
      </c>
      <c r="D118" s="358" t="s">
        <v>239</v>
      </c>
      <c r="E118" s="420" t="str">
        <f t="shared" ref="E118:E125" si="19">VLOOKUP(C118,$A$7:$M$43,5,FALSE)</f>
        <v>中村 浩明</v>
      </c>
      <c r="F118" s="421"/>
      <c r="G118" s="421"/>
      <c r="H118" s="421"/>
      <c r="I118" s="422"/>
      <c r="J118" s="423" t="str">
        <f t="shared" ref="J118:J125" si="20">VLOOKUP(C118,$A$7:$M$43,10,FALSE)</f>
        <v>協和キリン</v>
      </c>
      <c r="K118" s="424"/>
      <c r="L118" s="424"/>
      <c r="M118" s="425"/>
      <c r="N118" s="360"/>
      <c r="O118" s="361"/>
      <c r="P118" s="362"/>
      <c r="Q118" s="363">
        <v>5</v>
      </c>
      <c r="R118" s="268"/>
      <c r="S118" s="365">
        <v>7</v>
      </c>
      <c r="T118" s="363">
        <v>6</v>
      </c>
      <c r="U118" s="268"/>
      <c r="V118" s="365">
        <v>1</v>
      </c>
      <c r="W118" s="363">
        <v>6</v>
      </c>
      <c r="X118" s="268"/>
      <c r="Y118" s="365">
        <v>1</v>
      </c>
      <c r="Z118" s="369">
        <f>Q118+T118+W118</f>
        <v>17</v>
      </c>
      <c r="AA118" s="371">
        <f>S118+V118+Y118</f>
        <v>9</v>
      </c>
      <c r="AB118" s="373">
        <f>Z118/(AA118+Z118)</f>
        <v>0.65384615384615385</v>
      </c>
      <c r="AC118" s="374"/>
      <c r="AD118" s="377">
        <f>COUNTIF(N118:Y119,"○")</f>
        <v>2</v>
      </c>
      <c r="AE118" s="379">
        <f>COUNTIF(N118:Y119,"×")</f>
        <v>1</v>
      </c>
      <c r="AF118" s="381">
        <f>RANK(AP119,AP119:AP125,1)</f>
        <v>2</v>
      </c>
      <c r="AG118" s="80"/>
      <c r="AH118" s="193" t="s">
        <v>16</v>
      </c>
      <c r="AI118" s="82"/>
      <c r="AJ118" s="82"/>
      <c r="AK118" s="82"/>
      <c r="AL118" s="61"/>
      <c r="AM118" s="61"/>
      <c r="AN118" s="61"/>
      <c r="AO118" s="61"/>
      <c r="AP118" s="61"/>
      <c r="AR118" s="87"/>
    </row>
    <row r="119" spans="1:49" s="79" customFormat="1" ht="16.149999999999999" customHeight="1" x14ac:dyDescent="0.15">
      <c r="A119" s="61">
        <f>(AP117*100)+(AF118*10)+2</f>
        <v>222</v>
      </c>
      <c r="C119" s="79">
        <v>232</v>
      </c>
      <c r="D119" s="359"/>
      <c r="E119" s="351" t="str">
        <f t="shared" si="19"/>
        <v>山下 大樹</v>
      </c>
      <c r="F119" s="352"/>
      <c r="G119" s="352"/>
      <c r="H119" s="352"/>
      <c r="I119" s="353"/>
      <c r="J119" s="383" t="str">
        <f t="shared" si="20"/>
        <v>フリー</v>
      </c>
      <c r="K119" s="384"/>
      <c r="L119" s="384"/>
      <c r="M119" s="385"/>
      <c r="N119" s="360"/>
      <c r="O119" s="361"/>
      <c r="P119" s="362"/>
      <c r="Q119" s="364"/>
      <c r="R119" s="269" t="str">
        <f>IF(Q118&lt;S118,"×",IF(Q118&gt;S118,"○",IF(Q118="","",IF(S118="","",))))</f>
        <v>×</v>
      </c>
      <c r="S119" s="366"/>
      <c r="T119" s="364"/>
      <c r="U119" s="269" t="str">
        <f>IF(T118&lt;V118,"×",IF(T118&gt;V118,"○",IF(T118="","",IF(V118="","",))))</f>
        <v>○</v>
      </c>
      <c r="V119" s="366"/>
      <c r="W119" s="367"/>
      <c r="X119" s="270" t="str">
        <f>IF(W118&lt;Y118,"×",IF(W118&gt;Y118,"○",IF(W118="","",IF(Y118="","",))))</f>
        <v>○</v>
      </c>
      <c r="Y119" s="368"/>
      <c r="Z119" s="370"/>
      <c r="AA119" s="372"/>
      <c r="AB119" s="375"/>
      <c r="AC119" s="376"/>
      <c r="AD119" s="378"/>
      <c r="AE119" s="380"/>
      <c r="AF119" s="382"/>
      <c r="AG119" s="80"/>
      <c r="AH119" s="325" t="s">
        <v>207</v>
      </c>
      <c r="AI119" s="325"/>
      <c r="AJ119" s="194" t="s">
        <v>239</v>
      </c>
      <c r="AK119" s="86" t="s">
        <v>212</v>
      </c>
      <c r="AL119" s="194" t="s">
        <v>242</v>
      </c>
      <c r="AM119" s="194"/>
      <c r="AN119" s="194"/>
      <c r="AO119" s="194"/>
      <c r="AP119" s="61">
        <f>RANK(AD118,$AD118:$AD125,0)*10+RANK(AB118,$AB118:$AC125,)</f>
        <v>22</v>
      </c>
      <c r="AR119" s="87" t="s">
        <v>243</v>
      </c>
      <c r="AS119" s="102"/>
      <c r="AT119" s="102"/>
      <c r="AU119" s="102"/>
      <c r="AV119" s="102"/>
      <c r="AW119" s="102"/>
    </row>
    <row r="120" spans="1:49" s="79" customFormat="1" ht="16.149999999999999" customHeight="1" x14ac:dyDescent="0.15">
      <c r="A120" s="61">
        <f>(AP117*100)+(AF120*10)+1</f>
        <v>211</v>
      </c>
      <c r="C120" s="79">
        <v>331</v>
      </c>
      <c r="D120" s="327" t="s">
        <v>240</v>
      </c>
      <c r="E120" s="329" t="str">
        <f t="shared" si="19"/>
        <v>森方 健一</v>
      </c>
      <c r="F120" s="330"/>
      <c r="G120" s="330"/>
      <c r="H120" s="330"/>
      <c r="I120" s="331"/>
      <c r="J120" s="332" t="str">
        <f t="shared" si="20"/>
        <v>アドバンテージ</v>
      </c>
      <c r="K120" s="333"/>
      <c r="L120" s="333"/>
      <c r="M120" s="334"/>
      <c r="N120" s="335">
        <f>S118</f>
        <v>7</v>
      </c>
      <c r="O120" s="271"/>
      <c r="P120" s="337">
        <f>Q118</f>
        <v>5</v>
      </c>
      <c r="Q120" s="389"/>
      <c r="R120" s="390"/>
      <c r="S120" s="410"/>
      <c r="T120" s="335">
        <v>6</v>
      </c>
      <c r="U120" s="271"/>
      <c r="V120" s="337">
        <v>0</v>
      </c>
      <c r="W120" s="335">
        <v>6</v>
      </c>
      <c r="X120" s="271"/>
      <c r="Y120" s="337">
        <v>3</v>
      </c>
      <c r="Z120" s="339">
        <f>N120+T120+W120</f>
        <v>19</v>
      </c>
      <c r="AA120" s="341">
        <f>P120+V120+Y120</f>
        <v>8</v>
      </c>
      <c r="AB120" s="403">
        <f>Z120/(AA120+Z120)</f>
        <v>0.70370370370370372</v>
      </c>
      <c r="AC120" s="404"/>
      <c r="AD120" s="378">
        <f>COUNTIF(N120:Y121,"○")</f>
        <v>3</v>
      </c>
      <c r="AE120" s="380">
        <f>COUNTIF(N120:Y121,"×")</f>
        <v>0</v>
      </c>
      <c r="AF120" s="382">
        <f>RANK(AP121,AP119:AP125,1)</f>
        <v>1</v>
      </c>
      <c r="AG120" s="80"/>
      <c r="AH120" s="325" t="s">
        <v>214</v>
      </c>
      <c r="AI120" s="325"/>
      <c r="AJ120" s="194" t="s">
        <v>240</v>
      </c>
      <c r="AK120" s="86" t="s">
        <v>212</v>
      </c>
      <c r="AL120" s="194" t="s">
        <v>241</v>
      </c>
      <c r="AM120" s="194"/>
      <c r="AN120" s="194"/>
      <c r="AO120" s="194"/>
      <c r="AP120" s="61"/>
      <c r="AR120" s="87"/>
      <c r="AS120" s="102"/>
      <c r="AT120" s="102"/>
      <c r="AU120" s="102"/>
      <c r="AV120" s="102"/>
      <c r="AW120" s="102"/>
    </row>
    <row r="121" spans="1:49" s="79" customFormat="1" ht="16.149999999999999" customHeight="1" x14ac:dyDescent="0.15">
      <c r="A121" s="61">
        <f>(AP117*100)+(AF120*10)+2</f>
        <v>212</v>
      </c>
      <c r="C121" s="79">
        <v>332</v>
      </c>
      <c r="D121" s="359"/>
      <c r="E121" s="351" t="str">
        <f t="shared" si="19"/>
        <v>古郡 優磨</v>
      </c>
      <c r="F121" s="352"/>
      <c r="G121" s="352"/>
      <c r="H121" s="352"/>
      <c r="I121" s="353"/>
      <c r="J121" s="383" t="str">
        <f t="shared" si="20"/>
        <v>フリー</v>
      </c>
      <c r="K121" s="384"/>
      <c r="L121" s="384"/>
      <c r="M121" s="385"/>
      <c r="N121" s="367"/>
      <c r="O121" s="269" t="str">
        <f>IF(N120&lt;P120,"×",IF(N120&gt;P120,"○",IF(Q118="","",IF(S118="","",))))</f>
        <v>○</v>
      </c>
      <c r="P121" s="368"/>
      <c r="Q121" s="411"/>
      <c r="R121" s="412"/>
      <c r="S121" s="413"/>
      <c r="T121" s="367"/>
      <c r="U121" s="270" t="str">
        <f>IF(T120&lt;V120,"×",IF(T120&gt;V120,"○",IF(T120="","",IF(V120="","",))))</f>
        <v>○</v>
      </c>
      <c r="V121" s="368"/>
      <c r="W121" s="367"/>
      <c r="X121" s="270" t="str">
        <f>IF(W120&lt;Y120,"×",IF(W120&gt;Y120,"○",IF(W120="","",IF(Y120="","",))))</f>
        <v>○</v>
      </c>
      <c r="Y121" s="368"/>
      <c r="Z121" s="414"/>
      <c r="AA121" s="415"/>
      <c r="AB121" s="445"/>
      <c r="AC121" s="446"/>
      <c r="AD121" s="378"/>
      <c r="AE121" s="380"/>
      <c r="AF121" s="382"/>
      <c r="AG121" s="80"/>
      <c r="AH121" s="325" t="s">
        <v>215</v>
      </c>
      <c r="AI121" s="325"/>
      <c r="AJ121" s="194" t="s">
        <v>239</v>
      </c>
      <c r="AK121" s="86" t="s">
        <v>212</v>
      </c>
      <c r="AL121" s="194" t="s">
        <v>241</v>
      </c>
      <c r="AM121" s="194"/>
      <c r="AN121" s="194"/>
      <c r="AO121" s="194"/>
      <c r="AP121" s="61">
        <f>RANK(AD120,$AD118:$AD125,0)*10+RANK(AB120,$AB118:$AC125,)</f>
        <v>11</v>
      </c>
      <c r="AR121" s="87" t="s">
        <v>244</v>
      </c>
      <c r="AS121" s="102"/>
      <c r="AT121" s="102"/>
      <c r="AU121" s="102"/>
      <c r="AV121" s="102"/>
      <c r="AW121" s="102"/>
    </row>
    <row r="122" spans="1:49" s="79" customFormat="1" ht="16.149999999999999" customHeight="1" x14ac:dyDescent="0.15">
      <c r="A122" s="61">
        <f>(AP117*100)+(AF122*10)+1</f>
        <v>241</v>
      </c>
      <c r="C122" s="79">
        <v>141</v>
      </c>
      <c r="D122" s="327" t="s">
        <v>241</v>
      </c>
      <c r="E122" s="329" t="str">
        <f t="shared" si="19"/>
        <v>石津 泰之</v>
      </c>
      <c r="F122" s="330"/>
      <c r="G122" s="330"/>
      <c r="H122" s="330"/>
      <c r="I122" s="331"/>
      <c r="J122" s="332" t="str">
        <f t="shared" si="20"/>
        <v>フリー</v>
      </c>
      <c r="K122" s="333"/>
      <c r="L122" s="333"/>
      <c r="M122" s="334"/>
      <c r="N122" s="335">
        <f>V118</f>
        <v>1</v>
      </c>
      <c r="O122" s="271"/>
      <c r="P122" s="337">
        <f>T118</f>
        <v>6</v>
      </c>
      <c r="Q122" s="335">
        <f>V120</f>
        <v>0</v>
      </c>
      <c r="R122" s="271"/>
      <c r="S122" s="337">
        <f>T120</f>
        <v>6</v>
      </c>
      <c r="T122" s="389"/>
      <c r="U122" s="390"/>
      <c r="V122" s="410"/>
      <c r="W122" s="335">
        <v>3</v>
      </c>
      <c r="X122" s="271"/>
      <c r="Y122" s="337">
        <v>6</v>
      </c>
      <c r="Z122" s="339">
        <f>N122+Q122+W122</f>
        <v>4</v>
      </c>
      <c r="AA122" s="341">
        <f>P122+S122+Y122</f>
        <v>18</v>
      </c>
      <c r="AB122" s="416">
        <f>Z122/(AA122+Z122)</f>
        <v>0.18181818181818182</v>
      </c>
      <c r="AC122" s="417"/>
      <c r="AD122" s="378">
        <f t="shared" ref="AD122" si="21">COUNTIF(N122:Y123,"○")</f>
        <v>0</v>
      </c>
      <c r="AE122" s="380">
        <f>COUNTIF(N122:Y123,"×")</f>
        <v>3</v>
      </c>
      <c r="AF122" s="382">
        <f>RANK(AP123,AP119:AP125,1)</f>
        <v>4</v>
      </c>
      <c r="AG122" s="80"/>
      <c r="AH122" s="325" t="s">
        <v>234</v>
      </c>
      <c r="AI122" s="325"/>
      <c r="AJ122" s="194" t="s">
        <v>240</v>
      </c>
      <c r="AK122" s="86" t="s">
        <v>212</v>
      </c>
      <c r="AL122" s="194" t="s">
        <v>242</v>
      </c>
      <c r="AM122" s="194"/>
      <c r="AN122" s="194"/>
      <c r="AO122" s="194"/>
      <c r="AP122" s="61"/>
      <c r="AR122" s="102"/>
      <c r="AS122" s="102"/>
      <c r="AT122" s="102"/>
      <c r="AU122" s="102"/>
      <c r="AV122" s="102"/>
      <c r="AW122" s="102"/>
    </row>
    <row r="123" spans="1:49" s="79" customFormat="1" ht="16.149999999999999" customHeight="1" x14ac:dyDescent="0.15">
      <c r="A123" s="61">
        <f>(AP117*100)+(AF122*10)+2</f>
        <v>242</v>
      </c>
      <c r="C123" s="79">
        <v>142</v>
      </c>
      <c r="D123" s="359"/>
      <c r="E123" s="351" t="str">
        <f t="shared" si="19"/>
        <v>高田　  隆</v>
      </c>
      <c r="F123" s="352"/>
      <c r="G123" s="352"/>
      <c r="H123" s="352"/>
      <c r="I123" s="353"/>
      <c r="J123" s="383" t="str">
        <f t="shared" si="20"/>
        <v>フリー</v>
      </c>
      <c r="K123" s="384"/>
      <c r="L123" s="384"/>
      <c r="M123" s="385"/>
      <c r="N123" s="367"/>
      <c r="O123" s="272" t="str">
        <f>IF(N122&lt;P122,"×",IF(N122&gt;P122,"○",IF(V118="","",IF(T118="","",))))</f>
        <v>×</v>
      </c>
      <c r="P123" s="368"/>
      <c r="Q123" s="367"/>
      <c r="R123" s="272" t="str">
        <f>IF(Q122&lt;S122,"×",IF(Q122&gt;S122,"○",IF(T120="","",IF(V120="","",))))</f>
        <v>×</v>
      </c>
      <c r="S123" s="368"/>
      <c r="T123" s="411"/>
      <c r="U123" s="412"/>
      <c r="V123" s="413"/>
      <c r="W123" s="367"/>
      <c r="X123" s="270" t="str">
        <f>IF(W122&lt;Y122,"×",IF(W122&gt;Y122,"○",IF(W122="","",IF(Y122="","",))))</f>
        <v>×</v>
      </c>
      <c r="Y123" s="368"/>
      <c r="Z123" s="414"/>
      <c r="AA123" s="415"/>
      <c r="AB123" s="418"/>
      <c r="AC123" s="419"/>
      <c r="AD123" s="378"/>
      <c r="AE123" s="380"/>
      <c r="AF123" s="382"/>
      <c r="AG123" s="80"/>
      <c r="AH123" s="325" t="s">
        <v>235</v>
      </c>
      <c r="AI123" s="325"/>
      <c r="AJ123" s="194" t="s">
        <v>239</v>
      </c>
      <c r="AK123" s="86" t="s">
        <v>212</v>
      </c>
      <c r="AL123" s="194" t="s">
        <v>240</v>
      </c>
      <c r="AM123" s="194"/>
      <c r="AN123" s="194"/>
      <c r="AO123" s="194"/>
      <c r="AP123" s="61">
        <f>RANK(AD122,$AD118:$AD125,0)*10+RANK(AB122,$AB118:$AC125,)</f>
        <v>44</v>
      </c>
      <c r="AR123" s="87" t="s">
        <v>245</v>
      </c>
      <c r="AS123" s="102"/>
      <c r="AT123" s="102"/>
      <c r="AU123" s="102"/>
      <c r="AV123" s="102"/>
      <c r="AW123" s="102"/>
    </row>
    <row r="124" spans="1:49" s="79" customFormat="1" ht="16.149999999999999" customHeight="1" x14ac:dyDescent="0.15">
      <c r="A124" s="61">
        <f>(AP117*100)+(AF124*10)+1</f>
        <v>231</v>
      </c>
      <c r="C124" s="79">
        <v>251</v>
      </c>
      <c r="D124" s="327" t="s">
        <v>242</v>
      </c>
      <c r="E124" s="329" t="str">
        <f t="shared" si="19"/>
        <v>金子 賢郎</v>
      </c>
      <c r="F124" s="330"/>
      <c r="G124" s="330"/>
      <c r="H124" s="330"/>
      <c r="I124" s="331"/>
      <c r="J124" s="332" t="str">
        <f t="shared" si="20"/>
        <v>ゲロッパーズ</v>
      </c>
      <c r="K124" s="333"/>
      <c r="L124" s="333"/>
      <c r="M124" s="334"/>
      <c r="N124" s="335">
        <f>Y118</f>
        <v>1</v>
      </c>
      <c r="O124" s="271"/>
      <c r="P124" s="337">
        <f>W118</f>
        <v>6</v>
      </c>
      <c r="Q124" s="335">
        <f>Y120</f>
        <v>3</v>
      </c>
      <c r="R124" s="271"/>
      <c r="S124" s="337">
        <f>W120</f>
        <v>6</v>
      </c>
      <c r="T124" s="335">
        <v>6</v>
      </c>
      <c r="U124" s="271"/>
      <c r="V124" s="337">
        <f>W122</f>
        <v>3</v>
      </c>
      <c r="W124" s="389"/>
      <c r="X124" s="390"/>
      <c r="Y124" s="391"/>
      <c r="Z124" s="339">
        <f>N124+Q124+T124</f>
        <v>10</v>
      </c>
      <c r="AA124" s="341">
        <f>P124+S124+V124</f>
        <v>15</v>
      </c>
      <c r="AB124" s="403">
        <f>Z124/(AA124+Z124)</f>
        <v>0.4</v>
      </c>
      <c r="AC124" s="404"/>
      <c r="AD124" s="378">
        <f>COUNTIF(N124:Y125,"○")</f>
        <v>1</v>
      </c>
      <c r="AE124" s="380">
        <f t="shared" ref="AE124" si="22">COUNTIF(N124:Y125,"×")</f>
        <v>2</v>
      </c>
      <c r="AF124" s="382">
        <f>RANK(AP125,AP119:AP125,1)</f>
        <v>3</v>
      </c>
      <c r="AG124" s="80"/>
      <c r="AH124" s="325" t="s">
        <v>237</v>
      </c>
      <c r="AI124" s="325"/>
      <c r="AJ124" s="194" t="s">
        <v>241</v>
      </c>
      <c r="AK124" s="86" t="s">
        <v>212</v>
      </c>
      <c r="AL124" s="194" t="s">
        <v>242</v>
      </c>
      <c r="AM124" s="194"/>
      <c r="AN124" s="194"/>
      <c r="AO124" s="194"/>
      <c r="AP124" s="61"/>
      <c r="AR124" s="102"/>
      <c r="AS124" s="102"/>
      <c r="AT124" s="102"/>
      <c r="AU124" s="102"/>
      <c r="AV124" s="102"/>
      <c r="AW124" s="102"/>
    </row>
    <row r="125" spans="1:49" s="79" customFormat="1" ht="16.149999999999999" customHeight="1" thickBot="1" x14ac:dyDescent="0.2">
      <c r="A125" s="61">
        <f>(AP117*100)+(AF124*10)+2</f>
        <v>232</v>
      </c>
      <c r="C125" s="79">
        <v>252</v>
      </c>
      <c r="D125" s="328"/>
      <c r="E125" s="439" t="str">
        <f t="shared" si="19"/>
        <v>伊倉　　勉</v>
      </c>
      <c r="F125" s="440"/>
      <c r="G125" s="440"/>
      <c r="H125" s="440"/>
      <c r="I125" s="441"/>
      <c r="J125" s="442" t="str">
        <f t="shared" si="20"/>
        <v>ゲロッパーズ</v>
      </c>
      <c r="K125" s="443"/>
      <c r="L125" s="443"/>
      <c r="M125" s="444"/>
      <c r="N125" s="336"/>
      <c r="O125" s="273" t="str">
        <f>IF(N124&lt;P124,"×",IF(N124&gt;P124,"○",IF(Y118="","",IF(W118="","",))))</f>
        <v>×</v>
      </c>
      <c r="P125" s="338"/>
      <c r="Q125" s="336"/>
      <c r="R125" s="274" t="str">
        <f>IF(Q124&lt;S124,"×",IF(Q124&gt;S124,"○",IF(Y120="","",IF(W120="","",))))</f>
        <v>×</v>
      </c>
      <c r="S125" s="338"/>
      <c r="T125" s="336"/>
      <c r="U125" s="274" t="str">
        <f>IF(T124&lt;V124,"×",IF(T124&gt;V124,"○",IF(W122="","",IF(Y122="","",))))</f>
        <v>○</v>
      </c>
      <c r="V125" s="338"/>
      <c r="W125" s="392"/>
      <c r="X125" s="393"/>
      <c r="Y125" s="394"/>
      <c r="Z125" s="340"/>
      <c r="AA125" s="342"/>
      <c r="AB125" s="405"/>
      <c r="AC125" s="406"/>
      <c r="AD125" s="407"/>
      <c r="AE125" s="408"/>
      <c r="AF125" s="409"/>
      <c r="AG125" s="80"/>
      <c r="AH125" s="61"/>
      <c r="AI125" s="61"/>
      <c r="AJ125" s="61"/>
      <c r="AK125" s="65"/>
      <c r="AL125" s="61"/>
      <c r="AM125" s="61"/>
      <c r="AN125" s="61"/>
      <c r="AO125" s="61"/>
      <c r="AP125" s="61">
        <f>RANK(AD124,$AD118:$AD125,0)*10+RANK(AB124,$AB118:$AC125,)</f>
        <v>33</v>
      </c>
      <c r="AR125" s="87" t="s">
        <v>246</v>
      </c>
      <c r="AS125" s="61"/>
      <c r="AT125" s="61"/>
      <c r="AU125" s="61"/>
      <c r="AV125" s="61"/>
      <c r="AW125" s="61"/>
    </row>
    <row r="126" spans="1:49" s="61" customFormat="1" ht="16.149999999999999" customHeight="1" x14ac:dyDescent="0.15"/>
    <row r="127" spans="1:49" s="61" customFormat="1" ht="16.149999999999999" customHeight="1" x14ac:dyDescent="0.15"/>
    <row r="128" spans="1:49" s="61" customFormat="1" ht="16.149999999999999" customHeight="1" x14ac:dyDescent="0.15"/>
    <row r="129" spans="2:53" s="61" customFormat="1" ht="16.149999999999999" customHeight="1" x14ac:dyDescent="0.15">
      <c r="D129" s="62" t="s">
        <v>247</v>
      </c>
    </row>
    <row r="130" spans="2:53" s="61" customFormat="1" ht="16.149999999999999" customHeight="1" x14ac:dyDescent="0.15">
      <c r="D130" s="62"/>
    </row>
    <row r="131" spans="2:53" s="61" customFormat="1" ht="16.149999999999999" customHeight="1" x14ac:dyDescent="0.15"/>
    <row r="132" spans="2:53" s="61" customFormat="1" ht="16.149999999999999" customHeight="1" x14ac:dyDescent="0.15">
      <c r="B132" s="61">
        <v>111</v>
      </c>
      <c r="C132" s="61">
        <v>121</v>
      </c>
      <c r="D132" s="343">
        <v>1</v>
      </c>
      <c r="E132" s="329" t="str">
        <f>VLOOKUP(B132,$A$107:$M$125,5,FALSE)</f>
        <v>龍　　雅仁</v>
      </c>
      <c r="F132" s="330"/>
      <c r="G132" s="330"/>
      <c r="H132" s="330"/>
      <c r="I132" s="331"/>
      <c r="J132" s="345" t="str">
        <f>VLOOKUP(B132,$A$107:$M$125,10,FALSE)</f>
        <v>フリー</v>
      </c>
      <c r="K132" s="346"/>
      <c r="L132" s="346"/>
      <c r="M132" s="347"/>
      <c r="N132" s="79"/>
      <c r="V132" s="343">
        <v>1</v>
      </c>
      <c r="W132" s="329" t="str">
        <f>VLOOKUP(C132,$A$107:$M$125,5,FALSE)</f>
        <v>松本 健次</v>
      </c>
      <c r="X132" s="330"/>
      <c r="Y132" s="330"/>
      <c r="Z132" s="330"/>
      <c r="AA132" s="331"/>
      <c r="AB132" s="348" t="str">
        <f>VLOOKUP(C132,$A$107:$M$125,10,FALSE)</f>
        <v>協和キリン</v>
      </c>
      <c r="AC132" s="349"/>
      <c r="AD132" s="349"/>
      <c r="AE132" s="350"/>
      <c r="AF132" s="249"/>
      <c r="AG132" s="250"/>
    </row>
    <row r="133" spans="2:53" s="61" customFormat="1" ht="16.149999999999999" customHeight="1" x14ac:dyDescent="0.15">
      <c r="B133" s="61">
        <v>112</v>
      </c>
      <c r="C133" s="61">
        <v>122</v>
      </c>
      <c r="D133" s="344"/>
      <c r="E133" s="351" t="str">
        <f>VLOOKUP(B133,$A$107:$M$125,5,FALSE)</f>
        <v>日下部 優介</v>
      </c>
      <c r="F133" s="352"/>
      <c r="G133" s="352"/>
      <c r="H133" s="352"/>
      <c r="I133" s="353"/>
      <c r="J133" s="354" t="str">
        <f>VLOOKUP(B133,$A$107:$M$125,10,FALSE)</f>
        <v>フリー</v>
      </c>
      <c r="K133" s="355"/>
      <c r="L133" s="355"/>
      <c r="M133" s="356"/>
      <c r="N133" s="89"/>
      <c r="O133" s="90"/>
      <c r="V133" s="344"/>
      <c r="W133" s="351" t="str">
        <f>VLOOKUP(C133,$A$107:$M$125,5,FALSE)</f>
        <v>黒柳 寛明</v>
      </c>
      <c r="X133" s="352"/>
      <c r="Y133" s="352"/>
      <c r="Z133" s="352"/>
      <c r="AA133" s="353"/>
      <c r="AB133" s="354" t="str">
        <f>VLOOKUP(C133,$A$107:$M$125,10,FALSE)</f>
        <v>協和キリン</v>
      </c>
      <c r="AC133" s="355"/>
      <c r="AD133" s="355"/>
      <c r="AE133" s="356"/>
      <c r="AF133" s="257"/>
      <c r="AG133" s="258"/>
      <c r="AR133" s="91" t="s">
        <v>225</v>
      </c>
      <c r="AS133" s="91"/>
      <c r="AT133" s="91"/>
      <c r="AU133" s="91"/>
      <c r="AV133" s="91"/>
      <c r="AW133" s="91" t="s">
        <v>227</v>
      </c>
      <c r="AX133" s="91"/>
      <c r="AY133" s="91"/>
      <c r="AZ133" s="91"/>
      <c r="BA133" s="91"/>
    </row>
    <row r="134" spans="2:53" s="61" customFormat="1" ht="16.149999999999999" customHeight="1" x14ac:dyDescent="0.15">
      <c r="D134" s="65"/>
      <c r="E134" s="65"/>
      <c r="F134" s="65"/>
      <c r="G134" s="65"/>
      <c r="H134" s="65"/>
      <c r="I134" s="65"/>
      <c r="J134" s="79"/>
      <c r="K134" s="79"/>
      <c r="L134" s="79"/>
      <c r="M134" s="79"/>
      <c r="N134" s="79"/>
      <c r="O134" s="265"/>
      <c r="P134" s="264">
        <v>1</v>
      </c>
      <c r="Q134" s="326" t="s">
        <v>470</v>
      </c>
      <c r="R134" s="326"/>
      <c r="S134" s="326"/>
      <c r="T134" s="326"/>
      <c r="V134" s="65"/>
      <c r="W134" s="65"/>
      <c r="X134" s="65"/>
      <c r="Y134" s="65"/>
      <c r="Z134" s="65"/>
      <c r="AA134" s="65"/>
      <c r="AB134" s="79"/>
      <c r="AC134" s="79"/>
      <c r="AD134" s="79"/>
      <c r="AE134" s="79"/>
      <c r="AF134" s="79"/>
      <c r="AG134" s="259"/>
      <c r="AH134" s="256">
        <v>8</v>
      </c>
      <c r="AI134" s="326" t="s">
        <v>471</v>
      </c>
      <c r="AJ134" s="326"/>
      <c r="AK134" s="326"/>
      <c r="AL134" s="326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</row>
    <row r="135" spans="2:53" s="61" customFormat="1" ht="16.149999999999999" customHeight="1" x14ac:dyDescent="0.15">
      <c r="D135" s="65"/>
      <c r="E135" s="65"/>
      <c r="F135" s="65"/>
      <c r="G135" s="65"/>
      <c r="H135" s="65"/>
      <c r="I135" s="65"/>
      <c r="J135" s="79"/>
      <c r="K135" s="79"/>
      <c r="L135" s="79"/>
      <c r="M135" s="79"/>
      <c r="N135" s="79"/>
      <c r="O135" s="259"/>
      <c r="P135" s="61">
        <v>8</v>
      </c>
      <c r="Q135" s="326"/>
      <c r="R135" s="326"/>
      <c r="S135" s="326"/>
      <c r="T135" s="326"/>
      <c r="V135" s="65"/>
      <c r="W135" s="65"/>
      <c r="X135" s="65"/>
      <c r="Y135" s="65"/>
      <c r="Z135" s="65"/>
      <c r="AA135" s="65"/>
      <c r="AB135" s="79"/>
      <c r="AC135" s="79"/>
      <c r="AD135" s="79"/>
      <c r="AE135" s="79"/>
      <c r="AF135" s="79"/>
      <c r="AG135" s="92"/>
      <c r="AH135" s="61">
        <v>2</v>
      </c>
      <c r="AI135" s="326"/>
      <c r="AJ135" s="326"/>
      <c r="AK135" s="326"/>
      <c r="AL135" s="326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</row>
    <row r="136" spans="2:53" s="61" customFormat="1" ht="16.149999999999999" customHeight="1" x14ac:dyDescent="0.15">
      <c r="B136" s="61">
        <v>211</v>
      </c>
      <c r="C136" s="61">
        <v>221</v>
      </c>
      <c r="D136" s="343">
        <v>2</v>
      </c>
      <c r="E136" s="329" t="str">
        <f>VLOOKUP(B136,$A$107:$M$125,5,FALSE)</f>
        <v>森方 健一</v>
      </c>
      <c r="F136" s="330"/>
      <c r="G136" s="330"/>
      <c r="H136" s="330"/>
      <c r="I136" s="331"/>
      <c r="J136" s="345" t="str">
        <f>VLOOKUP(B136,$A$107:$M$125,10,FALSE)</f>
        <v>アドバンテージ</v>
      </c>
      <c r="K136" s="346"/>
      <c r="L136" s="346"/>
      <c r="M136" s="347"/>
      <c r="N136" s="249"/>
      <c r="O136" s="261"/>
      <c r="P136" s="251"/>
      <c r="V136" s="343">
        <v>2</v>
      </c>
      <c r="W136" s="329" t="str">
        <f>VLOOKUP(C136,$A$107:$M$125,5,FALSE)</f>
        <v>中村 浩明</v>
      </c>
      <c r="X136" s="330"/>
      <c r="Y136" s="330"/>
      <c r="Z136" s="330"/>
      <c r="AA136" s="331"/>
      <c r="AB136" s="348" t="str">
        <f>VLOOKUP(C136,$A$107:$M$125,10,FALSE)</f>
        <v>協和キリン</v>
      </c>
      <c r="AC136" s="349"/>
      <c r="AD136" s="349"/>
      <c r="AE136" s="350"/>
      <c r="AF136" s="94"/>
      <c r="AG136" s="95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</row>
    <row r="137" spans="2:53" s="61" customFormat="1" ht="16.149999999999999" customHeight="1" x14ac:dyDescent="0.15">
      <c r="B137" s="61">
        <v>212</v>
      </c>
      <c r="C137" s="61">
        <v>222</v>
      </c>
      <c r="D137" s="344"/>
      <c r="E137" s="351" t="str">
        <f>VLOOKUP(B137,$A$107:$M$125,5,FALSE)</f>
        <v>古郡 優磨</v>
      </c>
      <c r="F137" s="352"/>
      <c r="G137" s="352"/>
      <c r="H137" s="352"/>
      <c r="I137" s="353"/>
      <c r="J137" s="354" t="str">
        <f>VLOOKUP(B137,$A$107:$M$125,10,FALSE)</f>
        <v>フリー</v>
      </c>
      <c r="K137" s="355"/>
      <c r="L137" s="355"/>
      <c r="M137" s="356"/>
      <c r="N137" s="79"/>
      <c r="V137" s="344"/>
      <c r="W137" s="351" t="str">
        <f>VLOOKUP(C137,$A$107:$M$125,5,FALSE)</f>
        <v>山下 大樹</v>
      </c>
      <c r="X137" s="352"/>
      <c r="Y137" s="352"/>
      <c r="Z137" s="352"/>
      <c r="AA137" s="353"/>
      <c r="AB137" s="354" t="str">
        <f>VLOOKUP(C137,$A$107:$M$125,10,FALSE)</f>
        <v>フリー</v>
      </c>
      <c r="AC137" s="355"/>
      <c r="AD137" s="355"/>
      <c r="AE137" s="356"/>
      <c r="AF137" s="79"/>
      <c r="AR137" s="91" t="s">
        <v>226</v>
      </c>
      <c r="AS137" s="91"/>
      <c r="AT137" s="91"/>
      <c r="AU137" s="91"/>
      <c r="AV137" s="91"/>
      <c r="AW137" s="91" t="s">
        <v>229</v>
      </c>
      <c r="AX137" s="91"/>
      <c r="AY137" s="91"/>
      <c r="AZ137" s="91"/>
      <c r="BA137" s="91"/>
    </row>
    <row r="138" spans="2:53" s="61" customFormat="1" ht="16.149999999999999" customHeight="1" x14ac:dyDescent="0.15"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</row>
    <row r="139" spans="2:53" s="61" customFormat="1" ht="16.149999999999999" customHeight="1" x14ac:dyDescent="0.15"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</row>
    <row r="140" spans="2:53" s="61" customFormat="1" ht="16.149999999999999" customHeight="1" x14ac:dyDescent="0.15"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</row>
    <row r="141" spans="2:53" s="61" customFormat="1" ht="16.149999999999999" customHeight="1" x14ac:dyDescent="0.15">
      <c r="B141" s="61">
        <v>131</v>
      </c>
      <c r="C141" s="61">
        <v>141</v>
      </c>
      <c r="D141" s="343">
        <v>1</v>
      </c>
      <c r="E141" s="329" t="str">
        <f>VLOOKUP(B141,$A$107:$M$125,5,FALSE)</f>
        <v>白石 啓介</v>
      </c>
      <c r="F141" s="330"/>
      <c r="G141" s="330"/>
      <c r="H141" s="330"/>
      <c r="I141" s="331"/>
      <c r="J141" s="345" t="str">
        <f>VLOOKUP(B141,$A$107:$M$125,10,FALSE)</f>
        <v>Tハートラブ</v>
      </c>
      <c r="K141" s="346"/>
      <c r="L141" s="346"/>
      <c r="M141" s="347"/>
      <c r="N141" s="249"/>
      <c r="O141" s="250"/>
      <c r="V141" s="343">
        <v>1</v>
      </c>
      <c r="W141" s="329" t="str">
        <f>VLOOKUP(C141,$A$107:$M$125,5,FALSE)</f>
        <v>西家　　靖</v>
      </c>
      <c r="X141" s="330"/>
      <c r="Y141" s="330"/>
      <c r="Z141" s="330"/>
      <c r="AA141" s="331"/>
      <c r="AB141" s="348" t="str">
        <f>VLOOKUP(C141,$A$107:$M$125,10,FALSE)</f>
        <v>協和キリン</v>
      </c>
      <c r="AC141" s="349"/>
      <c r="AD141" s="349"/>
      <c r="AE141" s="350"/>
      <c r="AF141" s="249"/>
      <c r="AG141" s="250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</row>
    <row r="142" spans="2:53" s="61" customFormat="1" ht="16.149999999999999" customHeight="1" x14ac:dyDescent="0.15">
      <c r="B142" s="61">
        <v>132</v>
      </c>
      <c r="C142" s="61">
        <v>142</v>
      </c>
      <c r="D142" s="344"/>
      <c r="E142" s="351" t="str">
        <f>VLOOKUP(B142,$A$107:$M$125,5,FALSE)</f>
        <v>津地 友貴</v>
      </c>
      <c r="F142" s="352"/>
      <c r="G142" s="352"/>
      <c r="H142" s="352"/>
      <c r="I142" s="353"/>
      <c r="J142" s="354" t="str">
        <f>VLOOKUP(B142,$A$107:$M$125,10,FALSE)</f>
        <v>Tハートラブ</v>
      </c>
      <c r="K142" s="355"/>
      <c r="L142" s="355"/>
      <c r="M142" s="356"/>
      <c r="N142" s="257"/>
      <c r="O142" s="258"/>
      <c r="V142" s="344"/>
      <c r="W142" s="351" t="str">
        <f>VLOOKUP(C142,$A$107:$M$125,5,FALSE)</f>
        <v>齊藤　　隼</v>
      </c>
      <c r="X142" s="352"/>
      <c r="Y142" s="352"/>
      <c r="Z142" s="352"/>
      <c r="AA142" s="353"/>
      <c r="AB142" s="354" t="str">
        <f>VLOOKUP(C142,$A$107:$M$125,10,FALSE)</f>
        <v>協和キリン</v>
      </c>
      <c r="AC142" s="355"/>
      <c r="AD142" s="355"/>
      <c r="AE142" s="356"/>
      <c r="AF142" s="257"/>
      <c r="AG142" s="258"/>
      <c r="AR142" s="91" t="s">
        <v>228</v>
      </c>
      <c r="AS142" s="91"/>
      <c r="AT142" s="91"/>
      <c r="AU142" s="91"/>
      <c r="AV142" s="91"/>
      <c r="AW142" s="91" t="s">
        <v>248</v>
      </c>
      <c r="AX142" s="91"/>
      <c r="AY142" s="91"/>
      <c r="AZ142" s="91"/>
      <c r="BA142" s="91"/>
    </row>
    <row r="143" spans="2:53" s="61" customFormat="1" ht="16.149999999999999" customHeight="1" x14ac:dyDescent="0.15">
      <c r="D143" s="65"/>
      <c r="E143" s="65"/>
      <c r="F143" s="65"/>
      <c r="G143" s="65"/>
      <c r="H143" s="65"/>
      <c r="I143" s="65"/>
      <c r="J143" s="79"/>
      <c r="K143" s="79"/>
      <c r="L143" s="79"/>
      <c r="M143" s="79"/>
      <c r="N143" s="79"/>
      <c r="O143" s="259"/>
      <c r="P143" s="256">
        <v>8</v>
      </c>
      <c r="Q143" s="326" t="s">
        <v>463</v>
      </c>
      <c r="R143" s="326"/>
      <c r="S143" s="326"/>
      <c r="T143" s="326"/>
      <c r="V143" s="65"/>
      <c r="W143" s="65"/>
      <c r="X143" s="65"/>
      <c r="Y143" s="65"/>
      <c r="Z143" s="65"/>
      <c r="AA143" s="65"/>
      <c r="AB143" s="79"/>
      <c r="AC143" s="79"/>
      <c r="AD143" s="79"/>
      <c r="AE143" s="79"/>
      <c r="AF143" s="79"/>
      <c r="AG143" s="259"/>
      <c r="AH143" s="256">
        <v>8</v>
      </c>
      <c r="AI143" s="326" t="s">
        <v>472</v>
      </c>
      <c r="AJ143" s="326"/>
      <c r="AK143" s="326"/>
      <c r="AL143" s="326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</row>
    <row r="144" spans="2:53" s="61" customFormat="1" ht="16.149999999999999" customHeight="1" x14ac:dyDescent="0.15">
      <c r="D144" s="65"/>
      <c r="E144" s="65"/>
      <c r="F144" s="65"/>
      <c r="G144" s="65"/>
      <c r="H144" s="65"/>
      <c r="I144" s="65"/>
      <c r="J144" s="79"/>
      <c r="K144" s="79"/>
      <c r="L144" s="79"/>
      <c r="M144" s="79"/>
      <c r="N144" s="79"/>
      <c r="O144" s="92"/>
      <c r="P144" s="61">
        <v>1</v>
      </c>
      <c r="Q144" s="326"/>
      <c r="R144" s="326"/>
      <c r="S144" s="326"/>
      <c r="T144" s="326"/>
      <c r="V144" s="65"/>
      <c r="W144" s="65"/>
      <c r="X144" s="65"/>
      <c r="Y144" s="65"/>
      <c r="Z144" s="65"/>
      <c r="AA144" s="65"/>
      <c r="AB144" s="79"/>
      <c r="AC144" s="79"/>
      <c r="AD144" s="79"/>
      <c r="AE144" s="79"/>
      <c r="AF144" s="79"/>
      <c r="AG144" s="92"/>
      <c r="AH144" s="61">
        <v>0</v>
      </c>
      <c r="AI144" s="326"/>
      <c r="AJ144" s="326"/>
      <c r="AK144" s="326"/>
      <c r="AL144" s="326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</row>
    <row r="145" spans="2:53" s="61" customFormat="1" ht="16.149999999999999" customHeight="1" x14ac:dyDescent="0.15">
      <c r="B145" s="61">
        <v>231</v>
      </c>
      <c r="C145" s="61">
        <v>241</v>
      </c>
      <c r="D145" s="343">
        <v>2</v>
      </c>
      <c r="E145" s="329" t="str">
        <f>VLOOKUP(B145,$A$107:$M$125,5,FALSE)</f>
        <v>金子 賢郎</v>
      </c>
      <c r="F145" s="330"/>
      <c r="G145" s="330"/>
      <c r="H145" s="330"/>
      <c r="I145" s="331"/>
      <c r="J145" s="345" t="str">
        <f>VLOOKUP(B145,$A$107:$M$125,10,FALSE)</f>
        <v>ゲロッパーズ</v>
      </c>
      <c r="K145" s="346"/>
      <c r="L145" s="346"/>
      <c r="M145" s="347"/>
      <c r="N145" s="94"/>
      <c r="O145" s="95"/>
      <c r="V145" s="343">
        <v>2</v>
      </c>
      <c r="W145" s="329" t="str">
        <f>VLOOKUP(C145,$A$107:$M$125,5,FALSE)</f>
        <v>石津 泰之</v>
      </c>
      <c r="X145" s="330"/>
      <c r="Y145" s="330"/>
      <c r="Z145" s="330"/>
      <c r="AA145" s="331"/>
      <c r="AB145" s="348" t="str">
        <f>VLOOKUP(C145,$A$107:$M$125,10,FALSE)</f>
        <v>フリー</v>
      </c>
      <c r="AC145" s="349"/>
      <c r="AD145" s="349"/>
      <c r="AE145" s="350"/>
      <c r="AF145" s="94"/>
      <c r="AG145" s="95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</row>
    <row r="146" spans="2:53" s="61" customFormat="1" ht="16.149999999999999" customHeight="1" x14ac:dyDescent="0.15">
      <c r="B146" s="61">
        <v>232</v>
      </c>
      <c r="C146" s="61">
        <v>242</v>
      </c>
      <c r="D146" s="344"/>
      <c r="E146" s="351" t="str">
        <f>VLOOKUP(B146,$A$107:$M$125,5,FALSE)</f>
        <v>伊倉　　勉</v>
      </c>
      <c r="F146" s="352"/>
      <c r="G146" s="352"/>
      <c r="H146" s="352"/>
      <c r="I146" s="353"/>
      <c r="J146" s="354" t="str">
        <f>VLOOKUP(B146,$A$107:$M$125,10,FALSE)</f>
        <v>ゲロッパーズ</v>
      </c>
      <c r="K146" s="355"/>
      <c r="L146" s="355"/>
      <c r="M146" s="356"/>
      <c r="N146" s="79"/>
      <c r="V146" s="344"/>
      <c r="W146" s="351" t="str">
        <f>VLOOKUP(C146,$A$107:$M$125,5,FALSE)</f>
        <v>高田　  隆</v>
      </c>
      <c r="X146" s="352"/>
      <c r="Y146" s="352"/>
      <c r="Z146" s="352"/>
      <c r="AA146" s="353"/>
      <c r="AB146" s="354" t="str">
        <f>VLOOKUP(C146,$A$107:$M$125,10,FALSE)</f>
        <v>フリー</v>
      </c>
      <c r="AC146" s="355"/>
      <c r="AD146" s="355"/>
      <c r="AE146" s="356"/>
      <c r="AF146" s="79"/>
      <c r="AR146" s="91" t="s">
        <v>230</v>
      </c>
      <c r="AS146" s="91"/>
      <c r="AT146" s="91"/>
      <c r="AU146" s="91"/>
      <c r="AV146" s="91"/>
      <c r="AW146" s="91" t="s">
        <v>249</v>
      </c>
      <c r="AX146" s="91"/>
      <c r="AY146" s="91"/>
      <c r="AZ146" s="91"/>
      <c r="BA146" s="91"/>
    </row>
    <row r="147" spans="2:53" s="61" customFormat="1" ht="16.149999999999999" customHeight="1" x14ac:dyDescent="0.15"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</row>
    <row r="148" spans="2:53" s="61" customFormat="1" ht="16.149999999999999" customHeight="1" x14ac:dyDescent="0.15"/>
    <row r="149" spans="2:53" s="61" customFormat="1" ht="16.149999999999999" customHeight="1" x14ac:dyDescent="0.15"/>
    <row r="150" spans="2:53" s="61" customFormat="1" ht="16.149999999999999" customHeight="1" x14ac:dyDescent="0.15"/>
    <row r="151" spans="2:53" s="61" customFormat="1" ht="16.149999999999999" customHeight="1" x14ac:dyDescent="0.15"/>
    <row r="152" spans="2:53" s="61" customFormat="1" ht="16.149999999999999" customHeight="1" x14ac:dyDescent="0.15"/>
    <row r="153" spans="2:53" s="61" customFormat="1" ht="16.149999999999999" customHeight="1" x14ac:dyDescent="0.15"/>
    <row r="154" spans="2:53" s="61" customFormat="1" ht="16.149999999999999" customHeight="1" x14ac:dyDescent="0.15"/>
    <row r="155" spans="2:53" s="61" customFormat="1" ht="16.149999999999999" customHeight="1" x14ac:dyDescent="0.15"/>
    <row r="156" spans="2:53" s="61" customFormat="1" ht="16.149999999999999" customHeight="1" x14ac:dyDescent="0.15"/>
    <row r="157" spans="2:53" s="61" customFormat="1" ht="16.149999999999999" customHeight="1" x14ac:dyDescent="0.15"/>
    <row r="158" spans="2:53" s="61" customFormat="1" ht="16.149999999999999" customHeight="1" x14ac:dyDescent="0.15"/>
    <row r="159" spans="2:53" s="61" customFormat="1" ht="16.149999999999999" customHeight="1" x14ac:dyDescent="0.15"/>
    <row r="160" spans="2:53" s="61" customFormat="1" ht="16.149999999999999" customHeight="1" x14ac:dyDescent="0.15"/>
    <row r="161" s="61" customFormat="1" ht="16.149999999999999" customHeight="1" x14ac:dyDescent="0.15"/>
    <row r="162" s="61" customFormat="1" ht="16.149999999999999" customHeight="1" x14ac:dyDescent="0.15"/>
  </sheetData>
  <mergeCells count="685">
    <mergeCell ref="S6:W6"/>
    <mergeCell ref="E7:I7"/>
    <mergeCell ref="J7:M7"/>
    <mergeCell ref="N7:P7"/>
    <mergeCell ref="Q7:S7"/>
    <mergeCell ref="T7:V7"/>
    <mergeCell ref="AB7:AC7"/>
    <mergeCell ref="D8:D9"/>
    <mergeCell ref="E8:I8"/>
    <mergeCell ref="J8:M8"/>
    <mergeCell ref="N8:P9"/>
    <mergeCell ref="Q8:Q9"/>
    <mergeCell ref="S8:S9"/>
    <mergeCell ref="T8:T9"/>
    <mergeCell ref="V8:V9"/>
    <mergeCell ref="W8:W9"/>
    <mergeCell ref="AF8:AF9"/>
    <mergeCell ref="E9:I9"/>
    <mergeCell ref="J9:M9"/>
    <mergeCell ref="D10:D11"/>
    <mergeCell ref="E10:I10"/>
    <mergeCell ref="J10:M10"/>
    <mergeCell ref="N10:N11"/>
    <mergeCell ref="P10:P11"/>
    <mergeCell ref="Q10:S11"/>
    <mergeCell ref="T10:T11"/>
    <mergeCell ref="Y8:Y9"/>
    <mergeCell ref="Z8:Z9"/>
    <mergeCell ref="AA8:AA9"/>
    <mergeCell ref="AB8:AC9"/>
    <mergeCell ref="AD8:AD9"/>
    <mergeCell ref="AE8:AE9"/>
    <mergeCell ref="AD10:AD11"/>
    <mergeCell ref="AE10:AE11"/>
    <mergeCell ref="AF10:AF11"/>
    <mergeCell ref="E11:I11"/>
    <mergeCell ref="J11:M11"/>
    <mergeCell ref="AA10:AA11"/>
    <mergeCell ref="AB10:AC11"/>
    <mergeCell ref="D12:D13"/>
    <mergeCell ref="E12:I12"/>
    <mergeCell ref="J12:M12"/>
    <mergeCell ref="N12:N13"/>
    <mergeCell ref="P12:P13"/>
    <mergeCell ref="V10:V11"/>
    <mergeCell ref="W10:W11"/>
    <mergeCell ref="Y10:Y11"/>
    <mergeCell ref="Z10:Z11"/>
    <mergeCell ref="AA12:AA13"/>
    <mergeCell ref="AB12:AC13"/>
    <mergeCell ref="AD12:AD13"/>
    <mergeCell ref="AE12:AE13"/>
    <mergeCell ref="AF12:AF13"/>
    <mergeCell ref="E13:I13"/>
    <mergeCell ref="J13:M13"/>
    <mergeCell ref="Q12:Q13"/>
    <mergeCell ref="S12:S13"/>
    <mergeCell ref="T12:V13"/>
    <mergeCell ref="W12:W13"/>
    <mergeCell ref="Y12:Y13"/>
    <mergeCell ref="Z12:Z13"/>
    <mergeCell ref="AD14:AD15"/>
    <mergeCell ref="AE14:AE15"/>
    <mergeCell ref="AF14:AF15"/>
    <mergeCell ref="E15:I15"/>
    <mergeCell ref="J15:M15"/>
    <mergeCell ref="S14:S15"/>
    <mergeCell ref="T14:T15"/>
    <mergeCell ref="V14:V15"/>
    <mergeCell ref="W14:Y15"/>
    <mergeCell ref="Z14:Z15"/>
    <mergeCell ref="AA14:AA15"/>
    <mergeCell ref="E14:I14"/>
    <mergeCell ref="J14:M14"/>
    <mergeCell ref="N14:N15"/>
    <mergeCell ref="P14:P15"/>
    <mergeCell ref="Q14:Q15"/>
    <mergeCell ref="D16:D17"/>
    <mergeCell ref="E16:I16"/>
    <mergeCell ref="J16:M16"/>
    <mergeCell ref="N16:N17"/>
    <mergeCell ref="P16:P17"/>
    <mergeCell ref="Q16:Q17"/>
    <mergeCell ref="E17:I17"/>
    <mergeCell ref="J17:M17"/>
    <mergeCell ref="AB14:AC15"/>
    <mergeCell ref="D14:D15"/>
    <mergeCell ref="AG16:AG17"/>
    <mergeCell ref="AH16:AH17"/>
    <mergeCell ref="AI16:AI17"/>
    <mergeCell ref="S16:S17"/>
    <mergeCell ref="T16:T17"/>
    <mergeCell ref="V16:V17"/>
    <mergeCell ref="W16:W17"/>
    <mergeCell ref="Y16:Y17"/>
    <mergeCell ref="Z16:AB17"/>
    <mergeCell ref="S19:W19"/>
    <mergeCell ref="E20:I20"/>
    <mergeCell ref="J20:M20"/>
    <mergeCell ref="N20:P20"/>
    <mergeCell ref="Q20:S20"/>
    <mergeCell ref="T20:V20"/>
    <mergeCell ref="AC16:AC17"/>
    <mergeCell ref="AD16:AD17"/>
    <mergeCell ref="AE16:AF17"/>
    <mergeCell ref="Z20:AB20"/>
    <mergeCell ref="AE20:AF20"/>
    <mergeCell ref="D21:D22"/>
    <mergeCell ref="E21:I21"/>
    <mergeCell ref="J21:M21"/>
    <mergeCell ref="N21:P22"/>
    <mergeCell ref="Q21:Q22"/>
    <mergeCell ref="S21:S22"/>
    <mergeCell ref="T21:T22"/>
    <mergeCell ref="V21:V22"/>
    <mergeCell ref="AE21:AF22"/>
    <mergeCell ref="AG21:AG22"/>
    <mergeCell ref="AH21:AH22"/>
    <mergeCell ref="AI21:AI22"/>
    <mergeCell ref="E22:I22"/>
    <mergeCell ref="J22:M22"/>
    <mergeCell ref="W21:W22"/>
    <mergeCell ref="Y21:Y22"/>
    <mergeCell ref="Z21:Z22"/>
    <mergeCell ref="AB21:AB22"/>
    <mergeCell ref="AC21:AC22"/>
    <mergeCell ref="AD21:AD22"/>
    <mergeCell ref="AD23:AD24"/>
    <mergeCell ref="AE23:AF24"/>
    <mergeCell ref="AG23:AG24"/>
    <mergeCell ref="AH23:AH24"/>
    <mergeCell ref="AI23:AI24"/>
    <mergeCell ref="T23:T24"/>
    <mergeCell ref="V23:V24"/>
    <mergeCell ref="W23:W24"/>
    <mergeCell ref="Y23:Y24"/>
    <mergeCell ref="Z23:Z24"/>
    <mergeCell ref="AB23:AB24"/>
    <mergeCell ref="D25:D26"/>
    <mergeCell ref="E25:I25"/>
    <mergeCell ref="J25:M25"/>
    <mergeCell ref="N25:N26"/>
    <mergeCell ref="P25:P26"/>
    <mergeCell ref="Q25:Q26"/>
    <mergeCell ref="E26:I26"/>
    <mergeCell ref="J26:M26"/>
    <mergeCell ref="AC23:AC24"/>
    <mergeCell ref="D23:D24"/>
    <mergeCell ref="E23:I23"/>
    <mergeCell ref="J23:M23"/>
    <mergeCell ref="N23:N24"/>
    <mergeCell ref="P23:P24"/>
    <mergeCell ref="Q23:S24"/>
    <mergeCell ref="E24:I24"/>
    <mergeCell ref="J24:M24"/>
    <mergeCell ref="AC25:AC26"/>
    <mergeCell ref="AD25:AD26"/>
    <mergeCell ref="AE25:AF26"/>
    <mergeCell ref="AG25:AG26"/>
    <mergeCell ref="AH25:AH26"/>
    <mergeCell ref="AI25:AI26"/>
    <mergeCell ref="S25:S26"/>
    <mergeCell ref="T25:V26"/>
    <mergeCell ref="W25:W26"/>
    <mergeCell ref="Y25:Y26"/>
    <mergeCell ref="Z25:Z26"/>
    <mergeCell ref="AB25:AB26"/>
    <mergeCell ref="AD27:AD28"/>
    <mergeCell ref="AE27:AF28"/>
    <mergeCell ref="AG27:AG28"/>
    <mergeCell ref="AH27:AH28"/>
    <mergeCell ref="AI27:AI28"/>
    <mergeCell ref="S27:S28"/>
    <mergeCell ref="T27:T28"/>
    <mergeCell ref="V27:V28"/>
    <mergeCell ref="W27:Y28"/>
    <mergeCell ref="Z27:Z28"/>
    <mergeCell ref="AB27:AB28"/>
    <mergeCell ref="D29:D30"/>
    <mergeCell ref="E29:I29"/>
    <mergeCell ref="J29:M29"/>
    <mergeCell ref="N29:N30"/>
    <mergeCell ref="P29:P30"/>
    <mergeCell ref="Q29:Q30"/>
    <mergeCell ref="E30:I30"/>
    <mergeCell ref="J30:M30"/>
    <mergeCell ref="AC27:AC28"/>
    <mergeCell ref="D27:D28"/>
    <mergeCell ref="E27:I27"/>
    <mergeCell ref="J27:M27"/>
    <mergeCell ref="N27:N28"/>
    <mergeCell ref="P27:P28"/>
    <mergeCell ref="Q27:Q28"/>
    <mergeCell ref="E28:I28"/>
    <mergeCell ref="J28:M28"/>
    <mergeCell ref="AG29:AG30"/>
    <mergeCell ref="AH29:AH30"/>
    <mergeCell ref="AI29:AI30"/>
    <mergeCell ref="S29:S30"/>
    <mergeCell ref="T29:T30"/>
    <mergeCell ref="V29:V30"/>
    <mergeCell ref="W29:W30"/>
    <mergeCell ref="Y29:Y30"/>
    <mergeCell ref="Z29:AB30"/>
    <mergeCell ref="S32:W32"/>
    <mergeCell ref="E33:I33"/>
    <mergeCell ref="J33:M33"/>
    <mergeCell ref="N33:P33"/>
    <mergeCell ref="Q33:S33"/>
    <mergeCell ref="T33:V33"/>
    <mergeCell ref="AC29:AC30"/>
    <mergeCell ref="AD29:AD30"/>
    <mergeCell ref="AE29:AF30"/>
    <mergeCell ref="Z33:AB33"/>
    <mergeCell ref="AE33:AF33"/>
    <mergeCell ref="D34:D35"/>
    <mergeCell ref="E34:I34"/>
    <mergeCell ref="J34:M34"/>
    <mergeCell ref="N34:P35"/>
    <mergeCell ref="Q34:Q35"/>
    <mergeCell ref="S34:S35"/>
    <mergeCell ref="T34:T35"/>
    <mergeCell ref="V34:V35"/>
    <mergeCell ref="AE34:AF35"/>
    <mergeCell ref="AG34:AG35"/>
    <mergeCell ref="AH34:AH35"/>
    <mergeCell ref="AI34:AI35"/>
    <mergeCell ref="E35:I35"/>
    <mergeCell ref="J35:M35"/>
    <mergeCell ref="W34:W35"/>
    <mergeCell ref="Y34:Y35"/>
    <mergeCell ref="Z34:Z35"/>
    <mergeCell ref="AB34:AB35"/>
    <mergeCell ref="AC34:AC35"/>
    <mergeCell ref="AD34:AD35"/>
    <mergeCell ref="AD36:AD37"/>
    <mergeCell ref="AE36:AF37"/>
    <mergeCell ref="AG36:AG37"/>
    <mergeCell ref="AH36:AH37"/>
    <mergeCell ref="AI36:AI37"/>
    <mergeCell ref="T36:T37"/>
    <mergeCell ref="V36:V37"/>
    <mergeCell ref="W36:W37"/>
    <mergeCell ref="Y36:Y37"/>
    <mergeCell ref="Z36:Z37"/>
    <mergeCell ref="AB36:AB37"/>
    <mergeCell ref="D38:D39"/>
    <mergeCell ref="E38:I38"/>
    <mergeCell ref="J38:M38"/>
    <mergeCell ref="N38:N39"/>
    <mergeCell ref="P38:P39"/>
    <mergeCell ref="Q38:Q39"/>
    <mergeCell ref="E39:I39"/>
    <mergeCell ref="J39:M39"/>
    <mergeCell ref="AC36:AC37"/>
    <mergeCell ref="D36:D37"/>
    <mergeCell ref="E36:I36"/>
    <mergeCell ref="J36:M36"/>
    <mergeCell ref="N36:N37"/>
    <mergeCell ref="P36:P37"/>
    <mergeCell ref="Q36:S37"/>
    <mergeCell ref="E37:I37"/>
    <mergeCell ref="J37:M37"/>
    <mergeCell ref="AC38:AC39"/>
    <mergeCell ref="AD38:AD39"/>
    <mergeCell ref="AE38:AF39"/>
    <mergeCell ref="AG38:AG39"/>
    <mergeCell ref="AH38:AH39"/>
    <mergeCell ref="AI38:AI39"/>
    <mergeCell ref="S38:S39"/>
    <mergeCell ref="T38:V39"/>
    <mergeCell ref="W38:W39"/>
    <mergeCell ref="Y38:Y39"/>
    <mergeCell ref="Z38:Z39"/>
    <mergeCell ref="AB38:AB39"/>
    <mergeCell ref="AD40:AD41"/>
    <mergeCell ref="AE40:AF41"/>
    <mergeCell ref="AG40:AG41"/>
    <mergeCell ref="AH40:AH41"/>
    <mergeCell ref="AI40:AI41"/>
    <mergeCell ref="S40:S41"/>
    <mergeCell ref="T40:T41"/>
    <mergeCell ref="V40:V41"/>
    <mergeCell ref="W40:Y41"/>
    <mergeCell ref="Z40:Z41"/>
    <mergeCell ref="AB40:AB41"/>
    <mergeCell ref="D42:D43"/>
    <mergeCell ref="E42:I42"/>
    <mergeCell ref="J42:M42"/>
    <mergeCell ref="N42:N43"/>
    <mergeCell ref="P42:P43"/>
    <mergeCell ref="Q42:Q43"/>
    <mergeCell ref="E43:I43"/>
    <mergeCell ref="J43:M43"/>
    <mergeCell ref="AC40:AC41"/>
    <mergeCell ref="D40:D41"/>
    <mergeCell ref="E40:I40"/>
    <mergeCell ref="J40:M40"/>
    <mergeCell ref="N40:N41"/>
    <mergeCell ref="P40:P41"/>
    <mergeCell ref="Q40:Q41"/>
    <mergeCell ref="E41:I41"/>
    <mergeCell ref="J41:M41"/>
    <mergeCell ref="AC42:AC43"/>
    <mergeCell ref="AE42:AF43"/>
    <mergeCell ref="AG42:AG43"/>
    <mergeCell ref="AH42:AH43"/>
    <mergeCell ref="AI42:AI43"/>
    <mergeCell ref="S42:S43"/>
    <mergeCell ref="T42:T43"/>
    <mergeCell ref="V42:V43"/>
    <mergeCell ref="W42:W43"/>
    <mergeCell ref="Y42:Y43"/>
    <mergeCell ref="Z42:AB43"/>
    <mergeCell ref="X63:X64"/>
    <mergeCell ref="Y63:Z64"/>
    <mergeCell ref="AA63:AA64"/>
    <mergeCell ref="AB63:AB64"/>
    <mergeCell ref="AC63:AC64"/>
    <mergeCell ref="E64:I64"/>
    <mergeCell ref="J64:M64"/>
    <mergeCell ref="AD42:AD43"/>
    <mergeCell ref="N63:N64"/>
    <mergeCell ref="P63:P64"/>
    <mergeCell ref="T63:V64"/>
    <mergeCell ref="E62:I62"/>
    <mergeCell ref="J62:M62"/>
    <mergeCell ref="E58:I58"/>
    <mergeCell ref="J58:M58"/>
    <mergeCell ref="N58:P58"/>
    <mergeCell ref="Q58:S58"/>
    <mergeCell ref="T58:V58"/>
    <mergeCell ref="Y58:Z58"/>
    <mergeCell ref="X61:X62"/>
    <mergeCell ref="Y61:Z62"/>
    <mergeCell ref="AA61:AA62"/>
    <mergeCell ref="AB61:AB62"/>
    <mergeCell ref="AC61:AC62"/>
    <mergeCell ref="D63:D64"/>
    <mergeCell ref="E63:I63"/>
    <mergeCell ref="J63:M63"/>
    <mergeCell ref="Q63:Q64"/>
    <mergeCell ref="S63:S64"/>
    <mergeCell ref="Q70:S71"/>
    <mergeCell ref="T70:T71"/>
    <mergeCell ref="V70:V71"/>
    <mergeCell ref="W70:W71"/>
    <mergeCell ref="W63:W64"/>
    <mergeCell ref="X70:X71"/>
    <mergeCell ref="Y70:Z71"/>
    <mergeCell ref="AA70:AA71"/>
    <mergeCell ref="E67:I67"/>
    <mergeCell ref="J67:M67"/>
    <mergeCell ref="J73:M73"/>
    <mergeCell ref="D70:D71"/>
    <mergeCell ref="E70:I70"/>
    <mergeCell ref="J70:M70"/>
    <mergeCell ref="N70:N71"/>
    <mergeCell ref="P70:P71"/>
    <mergeCell ref="E68:I68"/>
    <mergeCell ref="J68:M68"/>
    <mergeCell ref="E71:I71"/>
    <mergeCell ref="J71:M71"/>
    <mergeCell ref="E73:I73"/>
    <mergeCell ref="D93:D94"/>
    <mergeCell ref="E93:I93"/>
    <mergeCell ref="J93:M93"/>
    <mergeCell ref="V93:V94"/>
    <mergeCell ref="D89:D90"/>
    <mergeCell ref="V89:V90"/>
    <mergeCell ref="D84:D85"/>
    <mergeCell ref="E84:I84"/>
    <mergeCell ref="J84:M84"/>
    <mergeCell ref="E85:I85"/>
    <mergeCell ref="J85:M85"/>
    <mergeCell ref="Y109:Y110"/>
    <mergeCell ref="Z109:Z110"/>
    <mergeCell ref="AA109:AA110"/>
    <mergeCell ref="AB109:AC110"/>
    <mergeCell ref="AD109:AD110"/>
    <mergeCell ref="AE109:AE110"/>
    <mergeCell ref="AF109:AF110"/>
    <mergeCell ref="AH109:AI109"/>
    <mergeCell ref="AH110:AI110"/>
    <mergeCell ref="AE111:AE112"/>
    <mergeCell ref="AF111:AF112"/>
    <mergeCell ref="E112:I112"/>
    <mergeCell ref="J112:M112"/>
    <mergeCell ref="D111:D112"/>
    <mergeCell ref="E111:I111"/>
    <mergeCell ref="J111:M111"/>
    <mergeCell ref="Q111:Q112"/>
    <mergeCell ref="S111:S112"/>
    <mergeCell ref="W111:W112"/>
    <mergeCell ref="D113:D114"/>
    <mergeCell ref="E113:I113"/>
    <mergeCell ref="J113:M113"/>
    <mergeCell ref="N113:N114"/>
    <mergeCell ref="P113:P114"/>
    <mergeCell ref="T113:T114"/>
    <mergeCell ref="V113:V114"/>
    <mergeCell ref="Z113:Z114"/>
    <mergeCell ref="AA113:AA114"/>
    <mergeCell ref="E114:I114"/>
    <mergeCell ref="J114:M114"/>
    <mergeCell ref="Z120:Z121"/>
    <mergeCell ref="AA120:AA121"/>
    <mergeCell ref="AB120:AC121"/>
    <mergeCell ref="AD120:AD121"/>
    <mergeCell ref="AE120:AE121"/>
    <mergeCell ref="AF120:AF121"/>
    <mergeCell ref="AH120:AI120"/>
    <mergeCell ref="AH121:AI121"/>
    <mergeCell ref="E118:I118"/>
    <mergeCell ref="J118:M118"/>
    <mergeCell ref="D122:D123"/>
    <mergeCell ref="E122:I122"/>
    <mergeCell ref="J122:M122"/>
    <mergeCell ref="Q122:Q123"/>
    <mergeCell ref="S122:S123"/>
    <mergeCell ref="W122:W123"/>
    <mergeCell ref="E121:I121"/>
    <mergeCell ref="J121:M121"/>
    <mergeCell ref="Y120:Y121"/>
    <mergeCell ref="D120:D121"/>
    <mergeCell ref="E120:I120"/>
    <mergeCell ref="J120:M120"/>
    <mergeCell ref="N120:N121"/>
    <mergeCell ref="P120:P121"/>
    <mergeCell ref="Q120:S121"/>
    <mergeCell ref="T120:T121"/>
    <mergeCell ref="V120:V121"/>
    <mergeCell ref="W120:W121"/>
    <mergeCell ref="AD124:AD125"/>
    <mergeCell ref="AE124:AE125"/>
    <mergeCell ref="AF124:AF125"/>
    <mergeCell ref="AH124:AI124"/>
    <mergeCell ref="E125:I125"/>
    <mergeCell ref="J125:M125"/>
    <mergeCell ref="N122:N123"/>
    <mergeCell ref="P122:P123"/>
    <mergeCell ref="T122:V123"/>
    <mergeCell ref="Y122:Y123"/>
    <mergeCell ref="Z122:Z123"/>
    <mergeCell ref="AA122:AA123"/>
    <mergeCell ref="AB122:AC123"/>
    <mergeCell ref="AD122:AD123"/>
    <mergeCell ref="AE122:AE123"/>
    <mergeCell ref="AF122:AF123"/>
    <mergeCell ref="E123:I123"/>
    <mergeCell ref="J123:M123"/>
    <mergeCell ref="AH122:AI122"/>
    <mergeCell ref="Q124:Q125"/>
    <mergeCell ref="S124:S125"/>
    <mergeCell ref="W124:Y125"/>
    <mergeCell ref="AH123:AI123"/>
    <mergeCell ref="D136:D137"/>
    <mergeCell ref="E136:I136"/>
    <mergeCell ref="J136:M136"/>
    <mergeCell ref="V136:V137"/>
    <mergeCell ref="W136:AA136"/>
    <mergeCell ref="AB136:AE136"/>
    <mergeCell ref="E137:I137"/>
    <mergeCell ref="J137:M137"/>
    <mergeCell ref="W137:AA137"/>
    <mergeCell ref="AB137:AE137"/>
    <mergeCell ref="E141:I141"/>
    <mergeCell ref="J141:M141"/>
    <mergeCell ref="W141:AA141"/>
    <mergeCell ref="AB141:AE141"/>
    <mergeCell ref="D141:D142"/>
    <mergeCell ref="V141:V142"/>
    <mergeCell ref="E142:I142"/>
    <mergeCell ref="J142:M142"/>
    <mergeCell ref="W142:AA142"/>
    <mergeCell ref="AB142:AE142"/>
    <mergeCell ref="D145:D146"/>
    <mergeCell ref="E145:I145"/>
    <mergeCell ref="J145:M145"/>
    <mergeCell ref="V145:V146"/>
    <mergeCell ref="W145:AA145"/>
    <mergeCell ref="AB145:AE145"/>
    <mergeCell ref="E146:I146"/>
    <mergeCell ref="J146:M146"/>
    <mergeCell ref="W146:AA146"/>
    <mergeCell ref="AB146:AE146"/>
    <mergeCell ref="AK58:AL58"/>
    <mergeCell ref="D59:D60"/>
    <mergeCell ref="E59:I59"/>
    <mergeCell ref="J59:M59"/>
    <mergeCell ref="N59:P60"/>
    <mergeCell ref="Q59:Q60"/>
    <mergeCell ref="S59:S60"/>
    <mergeCell ref="T59:T60"/>
    <mergeCell ref="V59:V60"/>
    <mergeCell ref="W59:W60"/>
    <mergeCell ref="X59:X60"/>
    <mergeCell ref="Y59:Z60"/>
    <mergeCell ref="AA59:AA60"/>
    <mergeCell ref="AB59:AB60"/>
    <mergeCell ref="AC59:AC60"/>
    <mergeCell ref="E60:I60"/>
    <mergeCell ref="J60:M60"/>
    <mergeCell ref="AH60:AI60"/>
    <mergeCell ref="E61:I61"/>
    <mergeCell ref="J61:M61"/>
    <mergeCell ref="N61:N62"/>
    <mergeCell ref="P61:P62"/>
    <mergeCell ref="Q61:S62"/>
    <mergeCell ref="T61:T62"/>
    <mergeCell ref="V61:V62"/>
    <mergeCell ref="W61:W62"/>
    <mergeCell ref="AH58:AJ58"/>
    <mergeCell ref="AH61:AI61"/>
    <mergeCell ref="AH62:AI62"/>
    <mergeCell ref="AH67:AJ67"/>
    <mergeCell ref="AK67:AL67"/>
    <mergeCell ref="D68:D69"/>
    <mergeCell ref="N68:P69"/>
    <mergeCell ref="Q68:Q69"/>
    <mergeCell ref="S68:S69"/>
    <mergeCell ref="T68:T69"/>
    <mergeCell ref="V68:V69"/>
    <mergeCell ref="W68:W69"/>
    <mergeCell ref="X68:X69"/>
    <mergeCell ref="Y68:Z69"/>
    <mergeCell ref="AA68:AA69"/>
    <mergeCell ref="AB68:AB69"/>
    <mergeCell ref="AC68:AC69"/>
    <mergeCell ref="E69:I69"/>
    <mergeCell ref="J69:M69"/>
    <mergeCell ref="AH69:AI69"/>
    <mergeCell ref="N67:P67"/>
    <mergeCell ref="Q67:S67"/>
    <mergeCell ref="T67:V67"/>
    <mergeCell ref="Y67:Z67"/>
    <mergeCell ref="D61:D62"/>
    <mergeCell ref="AB70:AB71"/>
    <mergeCell ref="AC70:AC71"/>
    <mergeCell ref="AH70:AI70"/>
    <mergeCell ref="AH71:AI71"/>
    <mergeCell ref="N72:N73"/>
    <mergeCell ref="P72:P73"/>
    <mergeCell ref="T72:V73"/>
    <mergeCell ref="D80:D81"/>
    <mergeCell ref="E80:I80"/>
    <mergeCell ref="J80:M80"/>
    <mergeCell ref="E81:I81"/>
    <mergeCell ref="J81:M81"/>
    <mergeCell ref="D72:D73"/>
    <mergeCell ref="E72:I72"/>
    <mergeCell ref="J72:M72"/>
    <mergeCell ref="Q72:Q73"/>
    <mergeCell ref="S72:S73"/>
    <mergeCell ref="W72:W73"/>
    <mergeCell ref="X72:X73"/>
    <mergeCell ref="Y72:Z73"/>
    <mergeCell ref="AA72:AA73"/>
    <mergeCell ref="AB72:AB73"/>
    <mergeCell ref="AC72:AC73"/>
    <mergeCell ref="W89:AA89"/>
    <mergeCell ref="AB89:AE89"/>
    <mergeCell ref="E90:I90"/>
    <mergeCell ref="J90:M90"/>
    <mergeCell ref="W90:AA90"/>
    <mergeCell ref="AB90:AE90"/>
    <mergeCell ref="E106:I106"/>
    <mergeCell ref="J106:M106"/>
    <mergeCell ref="N106:P106"/>
    <mergeCell ref="Q106:S106"/>
    <mergeCell ref="T106:V106"/>
    <mergeCell ref="W106:Y106"/>
    <mergeCell ref="AB106:AC106"/>
    <mergeCell ref="W93:AA93"/>
    <mergeCell ref="AB93:AE93"/>
    <mergeCell ref="E94:I94"/>
    <mergeCell ref="J94:M94"/>
    <mergeCell ref="W94:AA94"/>
    <mergeCell ref="AB94:AE94"/>
    <mergeCell ref="E89:I89"/>
    <mergeCell ref="J89:M89"/>
    <mergeCell ref="AH106:AJ106"/>
    <mergeCell ref="AK106:AL106"/>
    <mergeCell ref="D107:D108"/>
    <mergeCell ref="E107:I107"/>
    <mergeCell ref="J107:M107"/>
    <mergeCell ref="N107:P108"/>
    <mergeCell ref="Q107:Q108"/>
    <mergeCell ref="S107:S108"/>
    <mergeCell ref="T107:T108"/>
    <mergeCell ref="V107:V108"/>
    <mergeCell ref="W107:W108"/>
    <mergeCell ref="Y107:Y108"/>
    <mergeCell ref="Z107:Z108"/>
    <mergeCell ref="AA107:AA108"/>
    <mergeCell ref="AB107:AC108"/>
    <mergeCell ref="AD107:AD108"/>
    <mergeCell ref="AE107:AE108"/>
    <mergeCell ref="AF107:AF108"/>
    <mergeCell ref="E108:I108"/>
    <mergeCell ref="J108:M108"/>
    <mergeCell ref="AH108:AI108"/>
    <mergeCell ref="D109:D110"/>
    <mergeCell ref="E109:I109"/>
    <mergeCell ref="J109:M109"/>
    <mergeCell ref="N109:N110"/>
    <mergeCell ref="P109:P110"/>
    <mergeCell ref="Q109:S110"/>
    <mergeCell ref="T109:T110"/>
    <mergeCell ref="V109:V110"/>
    <mergeCell ref="W109:W110"/>
    <mergeCell ref="E110:I110"/>
    <mergeCell ref="J110:M110"/>
    <mergeCell ref="AH111:AI111"/>
    <mergeCell ref="Q113:Q114"/>
    <mergeCell ref="S113:S114"/>
    <mergeCell ref="W113:Y114"/>
    <mergeCell ref="N117:P117"/>
    <mergeCell ref="Q117:S117"/>
    <mergeCell ref="T117:V117"/>
    <mergeCell ref="W117:Y117"/>
    <mergeCell ref="AB117:AC117"/>
    <mergeCell ref="AH117:AJ117"/>
    <mergeCell ref="AH112:AI112"/>
    <mergeCell ref="AB113:AC114"/>
    <mergeCell ref="AD113:AD114"/>
    <mergeCell ref="AE113:AE114"/>
    <mergeCell ref="AF113:AF114"/>
    <mergeCell ref="AH113:AI113"/>
    <mergeCell ref="N111:N112"/>
    <mergeCell ref="P111:P112"/>
    <mergeCell ref="T111:V112"/>
    <mergeCell ref="Y111:Y112"/>
    <mergeCell ref="Z111:Z112"/>
    <mergeCell ref="AA111:AA112"/>
    <mergeCell ref="AB111:AC112"/>
    <mergeCell ref="AD111:AD112"/>
    <mergeCell ref="J133:M133"/>
    <mergeCell ref="W133:AA133"/>
    <mergeCell ref="AB133:AE133"/>
    <mergeCell ref="AK117:AL117"/>
    <mergeCell ref="D118:D119"/>
    <mergeCell ref="N118:P119"/>
    <mergeCell ref="Q118:Q119"/>
    <mergeCell ref="S118:S119"/>
    <mergeCell ref="T118:T119"/>
    <mergeCell ref="V118:V119"/>
    <mergeCell ref="W118:W119"/>
    <mergeCell ref="Y118:Y119"/>
    <mergeCell ref="Z118:Z119"/>
    <mergeCell ref="AA118:AA119"/>
    <mergeCell ref="AB118:AC119"/>
    <mergeCell ref="AD118:AD119"/>
    <mergeCell ref="AE118:AE119"/>
    <mergeCell ref="AF118:AF119"/>
    <mergeCell ref="E119:I119"/>
    <mergeCell ref="J119:M119"/>
    <mergeCell ref="AH119:AI119"/>
    <mergeCell ref="E117:I117"/>
    <mergeCell ref="J117:M117"/>
    <mergeCell ref="AB124:AC125"/>
    <mergeCell ref="R81:U81"/>
    <mergeCell ref="R82:U83"/>
    <mergeCell ref="Q91:T92"/>
    <mergeCell ref="Q143:T144"/>
    <mergeCell ref="AI91:AL92"/>
    <mergeCell ref="Q134:T135"/>
    <mergeCell ref="AI134:AL135"/>
    <mergeCell ref="AI143:AL144"/>
    <mergeCell ref="D124:D125"/>
    <mergeCell ref="E124:I124"/>
    <mergeCell ref="J124:M124"/>
    <mergeCell ref="N124:N125"/>
    <mergeCell ref="P124:P125"/>
    <mergeCell ref="T124:T125"/>
    <mergeCell ref="V124:V125"/>
    <mergeCell ref="Z124:Z125"/>
    <mergeCell ref="AA124:AA125"/>
    <mergeCell ref="D132:D133"/>
    <mergeCell ref="E132:I132"/>
    <mergeCell ref="J132:M132"/>
    <mergeCell ref="V132:V133"/>
    <mergeCell ref="W132:AA132"/>
    <mergeCell ref="AB132:AE132"/>
    <mergeCell ref="E133:I133"/>
  </mergeCells>
  <phoneticPr fontId="2"/>
  <conditionalFormatting sqref="AF44:AF54 AF18 AI31">
    <cfRule type="expression" dxfId="11" priority="4" stopIfTrue="1">
      <formula>ISERROR(#REF!)</formula>
    </cfRule>
  </conditionalFormatting>
  <conditionalFormatting sqref="AF45:AF54">
    <cfRule type="expression" dxfId="10" priority="3" stopIfTrue="1">
      <formula>ISERROR(#REF!)</formula>
    </cfRule>
  </conditionalFormatting>
  <dataValidations count="1">
    <dataValidation imeMode="off" allowBlank="1" showInputMessage="1" showErrorMessage="1" sqref="N21:AB30 N118:Y125 Z16:AB17 A163:C1048576 N8:Y17 N68:V73 N59:V64 N107:Y114 N34:AB43 A1:C52" xr:uid="{F59AD162-EE7F-4178-8819-8565139CB7AE}"/>
  </dataValidations>
  <pageMargins left="0.6692913385826772" right="0.6692913385826772" top="0.59055118110236227" bottom="0.39370078740157483" header="0" footer="0"/>
  <pageSetup paperSize="9" fitToHeight="3" orientation="portrait" horizontalDpi="360" verticalDpi="360" r:id="rId1"/>
  <headerFooter alignWithMargins="0"/>
  <rowBreaks count="2" manualBreakCount="2">
    <brk id="52" min="3" max="39" man="1"/>
    <brk id="100" min="3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B441-97FB-4F95-B471-BE59DAD89091}">
  <sheetPr>
    <tabColor indexed="14"/>
  </sheetPr>
  <dimension ref="A1:BA185"/>
  <sheetViews>
    <sheetView view="pageBreakPreview" zoomScaleNormal="110" zoomScaleSheetLayoutView="100" workbookViewId="0">
      <selection activeCell="Z133" sqref="Z133"/>
    </sheetView>
  </sheetViews>
  <sheetFormatPr defaultColWidth="2.5" defaultRowHeight="16.5" customHeight="1" x14ac:dyDescent="0.15"/>
  <cols>
    <col min="1" max="3" width="5.75" style="1" customWidth="1"/>
    <col min="4" max="38" width="2.5" style="1" customWidth="1"/>
    <col min="39" max="39" width="2.5" style="1"/>
    <col min="40" max="40" width="2.5" style="1" customWidth="1"/>
    <col min="41" max="41" width="2.5" style="1"/>
    <col min="42" max="42" width="5.75" style="1" customWidth="1"/>
    <col min="43" max="16384" width="2.5" style="1"/>
  </cols>
  <sheetData>
    <row r="1" spans="1:42" ht="9" customHeight="1" x14ac:dyDescent="0.15"/>
    <row r="2" spans="1:42" s="207" customFormat="1" ht="24" customHeight="1" x14ac:dyDescent="0.15">
      <c r="D2" s="18" t="s">
        <v>52</v>
      </c>
      <c r="E2" s="17"/>
      <c r="F2" s="17"/>
      <c r="G2" s="17"/>
      <c r="H2" s="16"/>
      <c r="I2" s="16"/>
      <c r="J2" s="16"/>
      <c r="K2" s="16"/>
      <c r="L2" s="16"/>
      <c r="M2" s="16"/>
    </row>
    <row r="3" spans="1:42" s="207" customFormat="1" ht="9" customHeight="1" x14ac:dyDescent="0.15">
      <c r="D3" s="18"/>
      <c r="E3" s="17"/>
      <c r="F3" s="17"/>
      <c r="G3" s="17"/>
      <c r="H3" s="16"/>
      <c r="I3" s="16"/>
      <c r="J3" s="16"/>
      <c r="K3" s="16"/>
      <c r="L3" s="16"/>
      <c r="M3" s="16"/>
    </row>
    <row r="4" spans="1:42" s="208" customFormat="1" ht="18" customHeight="1" x14ac:dyDescent="0.15">
      <c r="D4" s="14" t="s">
        <v>15</v>
      </c>
      <c r="E4" s="13"/>
      <c r="F4" s="13"/>
      <c r="G4" s="13"/>
      <c r="H4" s="12"/>
      <c r="I4" s="12"/>
      <c r="J4" s="12"/>
      <c r="K4" s="12"/>
      <c r="L4" s="12"/>
      <c r="M4" s="12"/>
      <c r="N4" s="209"/>
    </row>
    <row r="5" spans="1:42" s="208" customFormat="1" ht="7.5" customHeight="1" x14ac:dyDescent="0.15">
      <c r="D5" s="23"/>
      <c r="E5" s="12"/>
      <c r="F5" s="12"/>
      <c r="G5" s="12"/>
      <c r="H5" s="12"/>
      <c r="I5" s="12"/>
      <c r="J5" s="12"/>
      <c r="K5" s="12"/>
      <c r="L5" s="12"/>
      <c r="M5" s="12"/>
      <c r="N5" s="209"/>
    </row>
    <row r="6" spans="1:42" s="208" customFormat="1" ht="19.5" customHeight="1" thickBot="1" x14ac:dyDescent="0.2">
      <c r="D6" s="20" t="s">
        <v>12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4"/>
      <c r="S6" s="536" t="s">
        <v>9</v>
      </c>
      <c r="T6" s="536"/>
      <c r="U6" s="536"/>
      <c r="V6" s="536"/>
      <c r="W6" s="536"/>
    </row>
    <row r="7" spans="1:42" s="208" customFormat="1" ht="15" customHeight="1" thickBot="1" x14ac:dyDescent="0.2">
      <c r="D7" s="26" t="s">
        <v>8</v>
      </c>
      <c r="E7" s="666" t="s">
        <v>7</v>
      </c>
      <c r="F7" s="667"/>
      <c r="G7" s="667"/>
      <c r="H7" s="667"/>
      <c r="I7" s="668"/>
      <c r="J7" s="666" t="s">
        <v>6</v>
      </c>
      <c r="K7" s="667"/>
      <c r="L7" s="667"/>
      <c r="M7" s="668"/>
      <c r="N7" s="666">
        <v>1</v>
      </c>
      <c r="O7" s="667"/>
      <c r="P7" s="668"/>
      <c r="Q7" s="666">
        <v>2</v>
      </c>
      <c r="R7" s="667"/>
      <c r="S7" s="668"/>
      <c r="T7" s="666">
        <v>3</v>
      </c>
      <c r="U7" s="667"/>
      <c r="V7" s="668"/>
      <c r="W7" s="666">
        <v>4</v>
      </c>
      <c r="X7" s="667"/>
      <c r="Y7" s="672"/>
      <c r="Z7" s="232" t="s">
        <v>5</v>
      </c>
      <c r="AA7" s="233" t="s">
        <v>4</v>
      </c>
      <c r="AB7" s="666" t="s">
        <v>3</v>
      </c>
      <c r="AC7" s="672"/>
      <c r="AD7" s="234" t="s">
        <v>2</v>
      </c>
      <c r="AE7" s="233" t="s">
        <v>1</v>
      </c>
      <c r="AF7" s="235" t="s">
        <v>0</v>
      </c>
      <c r="AG7" s="11"/>
      <c r="AH7" s="1"/>
      <c r="AI7" s="1"/>
      <c r="AJ7" s="1"/>
      <c r="AK7" s="33" t="s">
        <v>203</v>
      </c>
      <c r="AL7" s="215"/>
      <c r="AM7" s="215"/>
      <c r="AP7" s="34">
        <v>1</v>
      </c>
    </row>
    <row r="8" spans="1:42" s="208" customFormat="1" ht="15" customHeight="1" x14ac:dyDescent="0.15">
      <c r="A8" s="208">
        <f>(AP7*100)+(AF8*10)+1</f>
        <v>111</v>
      </c>
      <c r="D8" s="529">
        <v>1</v>
      </c>
      <c r="E8" s="530" t="s">
        <v>21</v>
      </c>
      <c r="F8" s="531"/>
      <c r="G8" s="531"/>
      <c r="H8" s="531"/>
      <c r="I8" s="532"/>
      <c r="J8" s="533" t="s">
        <v>19</v>
      </c>
      <c r="K8" s="534"/>
      <c r="L8" s="534"/>
      <c r="M8" s="535"/>
      <c r="N8" s="605"/>
      <c r="O8" s="606"/>
      <c r="P8" s="607"/>
      <c r="Q8" s="608">
        <v>6</v>
      </c>
      <c r="R8" s="180"/>
      <c r="S8" s="592">
        <v>0</v>
      </c>
      <c r="T8" s="608">
        <v>6</v>
      </c>
      <c r="U8" s="180"/>
      <c r="V8" s="592">
        <v>0</v>
      </c>
      <c r="W8" s="608">
        <v>6</v>
      </c>
      <c r="X8" s="180"/>
      <c r="Y8" s="592">
        <v>0</v>
      </c>
      <c r="Z8" s="593">
        <f>Q8+T8+W8</f>
        <v>18</v>
      </c>
      <c r="AA8" s="595">
        <f>S8+V8+Y8</f>
        <v>0</v>
      </c>
      <c r="AB8" s="597">
        <f>Z8/(AA8+Z8)</f>
        <v>1</v>
      </c>
      <c r="AC8" s="598"/>
      <c r="AD8" s="601">
        <f>COUNTIF(N8:Y9,"○")</f>
        <v>3</v>
      </c>
      <c r="AE8" s="602">
        <f>COUNTIF(N8:Y9,"×")</f>
        <v>0</v>
      </c>
      <c r="AF8" s="591">
        <f>RANK(AP9,AP9:AP15,1)</f>
        <v>1</v>
      </c>
      <c r="AG8" s="216"/>
      <c r="AH8" s="1"/>
      <c r="AI8" s="1"/>
      <c r="AJ8" s="1"/>
      <c r="AK8" s="35" t="s">
        <v>16</v>
      </c>
      <c r="AL8" s="217"/>
      <c r="AM8" s="217"/>
    </row>
    <row r="9" spans="1:42" s="208" customFormat="1" ht="15" customHeight="1" x14ac:dyDescent="0.15">
      <c r="A9" s="208">
        <f>(AP7*100)+(AF8*10)+2</f>
        <v>112</v>
      </c>
      <c r="D9" s="490"/>
      <c r="E9" s="493" t="s">
        <v>22</v>
      </c>
      <c r="F9" s="494"/>
      <c r="G9" s="494"/>
      <c r="H9" s="494"/>
      <c r="I9" s="495"/>
      <c r="J9" s="496" t="s">
        <v>19</v>
      </c>
      <c r="K9" s="497"/>
      <c r="L9" s="497"/>
      <c r="M9" s="498"/>
      <c r="N9" s="605"/>
      <c r="O9" s="606"/>
      <c r="P9" s="607"/>
      <c r="Q9" s="609"/>
      <c r="R9" s="181" t="str">
        <f>IF(Q8&lt;S8,"×",IF(Q8&gt;S8,"○",IF(Q8="","",IF(S8="","",))))</f>
        <v>○</v>
      </c>
      <c r="S9" s="610"/>
      <c r="T9" s="609"/>
      <c r="U9" s="181" t="str">
        <f>IF(T8&lt;V8,"×",IF(T8&gt;V8,"○",IF(T8="","",IF(V8="","",))))</f>
        <v>○</v>
      </c>
      <c r="V9" s="610"/>
      <c r="W9" s="584"/>
      <c r="X9" s="182" t="str">
        <f>IF(W8&lt;Y8,"×",IF(W8&gt;Y8,"○",IF(W8="","",IF(Y8="","",))))</f>
        <v>○</v>
      </c>
      <c r="Y9" s="585"/>
      <c r="Z9" s="594"/>
      <c r="AA9" s="596"/>
      <c r="AB9" s="599"/>
      <c r="AC9" s="600"/>
      <c r="AD9" s="556"/>
      <c r="AE9" s="558"/>
      <c r="AF9" s="560"/>
      <c r="AG9" s="216"/>
      <c r="AH9" s="1"/>
      <c r="AI9" s="1"/>
      <c r="AJ9" s="1"/>
      <c r="AK9" s="35" t="s">
        <v>36</v>
      </c>
      <c r="AL9" s="220"/>
      <c r="AM9" s="221"/>
      <c r="AP9" s="208">
        <f>RANK(AD8,$AD8:$AD15,0)*10+RANK(AB8,$AB8:$AC15,)</f>
        <v>11</v>
      </c>
    </row>
    <row r="10" spans="1:42" s="208" customFormat="1" ht="15" customHeight="1" x14ac:dyDescent="0.15">
      <c r="A10" s="208">
        <f>(AP7*100)+(AF10*10)+1</f>
        <v>131</v>
      </c>
      <c r="D10" s="474">
        <v>2</v>
      </c>
      <c r="E10" s="679" t="s">
        <v>26</v>
      </c>
      <c r="F10" s="680"/>
      <c r="G10" s="680"/>
      <c r="H10" s="680"/>
      <c r="I10" s="681"/>
      <c r="J10" s="682" t="s">
        <v>32</v>
      </c>
      <c r="K10" s="683"/>
      <c r="L10" s="683"/>
      <c r="M10" s="684"/>
      <c r="N10" s="567">
        <f>S8</f>
        <v>0</v>
      </c>
      <c r="O10" s="183"/>
      <c r="P10" s="565">
        <f>Q8</f>
        <v>6</v>
      </c>
      <c r="Q10" s="569"/>
      <c r="R10" s="570"/>
      <c r="S10" s="586"/>
      <c r="T10" s="567">
        <v>4</v>
      </c>
      <c r="U10" s="183"/>
      <c r="V10" s="565">
        <v>6</v>
      </c>
      <c r="W10" s="567">
        <v>6</v>
      </c>
      <c r="X10" s="183"/>
      <c r="Y10" s="565">
        <v>3</v>
      </c>
      <c r="Z10" s="575">
        <f>N10+T10+W10</f>
        <v>10</v>
      </c>
      <c r="AA10" s="577">
        <f>P10+V10+Y10</f>
        <v>15</v>
      </c>
      <c r="AB10" s="552">
        <f>Z10/(AA10+Z10)</f>
        <v>0.4</v>
      </c>
      <c r="AC10" s="553"/>
      <c r="AD10" s="556">
        <f>COUNTIF(N10:Y11,"○")</f>
        <v>1</v>
      </c>
      <c r="AE10" s="558">
        <f>COUNTIF(N10:Y11,"×")</f>
        <v>2</v>
      </c>
      <c r="AF10" s="560">
        <f>RANK(AP11,AP9:AP15,1)</f>
        <v>3</v>
      </c>
      <c r="AG10" s="216"/>
      <c r="AH10" s="1"/>
      <c r="AI10" s="1"/>
      <c r="AJ10" s="1"/>
      <c r="AK10" s="35" t="s">
        <v>37</v>
      </c>
      <c r="AL10" s="220"/>
      <c r="AM10" s="221"/>
    </row>
    <row r="11" spans="1:42" s="208" customFormat="1" ht="15" customHeight="1" x14ac:dyDescent="0.15">
      <c r="A11" s="208">
        <f>(AP7*100)+(AF10*10)+2</f>
        <v>132</v>
      </c>
      <c r="D11" s="490"/>
      <c r="E11" s="493" t="s">
        <v>27</v>
      </c>
      <c r="F11" s="494"/>
      <c r="G11" s="494"/>
      <c r="H11" s="494"/>
      <c r="I11" s="495"/>
      <c r="J11" s="496" t="s">
        <v>32</v>
      </c>
      <c r="K11" s="497"/>
      <c r="L11" s="497"/>
      <c r="M11" s="498"/>
      <c r="N11" s="584"/>
      <c r="O11" s="181" t="str">
        <f>IF(N10&lt;P10,"×",IF(N10&gt;P10,"○",IF(Q8="","",IF(S8="","",))))</f>
        <v>×</v>
      </c>
      <c r="P11" s="585"/>
      <c r="Q11" s="587"/>
      <c r="R11" s="588"/>
      <c r="S11" s="589"/>
      <c r="T11" s="584"/>
      <c r="U11" s="182" t="str">
        <f>IF(T10&lt;V10,"×",IF(T10&gt;V10,"○",IF(T10="","",IF(V10="","",))))</f>
        <v>×</v>
      </c>
      <c r="V11" s="585"/>
      <c r="W11" s="584"/>
      <c r="X11" s="182" t="str">
        <f>IF(W10&lt;Y10,"×",IF(W10&gt;Y10,"○",IF(W10="","",IF(Y10="","",))))</f>
        <v>○</v>
      </c>
      <c r="Y11" s="585"/>
      <c r="Z11" s="590"/>
      <c r="AA11" s="579"/>
      <c r="AB11" s="603"/>
      <c r="AC11" s="604"/>
      <c r="AD11" s="556"/>
      <c r="AE11" s="558"/>
      <c r="AF11" s="560"/>
      <c r="AG11" s="216"/>
      <c r="AH11" s="1"/>
      <c r="AI11" s="1"/>
      <c r="AJ11" s="1"/>
      <c r="AK11" s="35" t="s">
        <v>38</v>
      </c>
      <c r="AL11" s="220"/>
      <c r="AM11" s="221"/>
      <c r="AP11" s="208">
        <f>RANK(AD10,$AD8:$AD15,0)*10+RANK(AB10,$AB8:$AC15,)</f>
        <v>33</v>
      </c>
    </row>
    <row r="12" spans="1:42" s="208" customFormat="1" ht="15" customHeight="1" x14ac:dyDescent="0.15">
      <c r="A12" s="208">
        <f>(AP7*100)+(AF12*10)+1</f>
        <v>121</v>
      </c>
      <c r="D12" s="474">
        <v>3</v>
      </c>
      <c r="E12" s="476" t="s">
        <v>29</v>
      </c>
      <c r="F12" s="477"/>
      <c r="G12" s="477"/>
      <c r="H12" s="477"/>
      <c r="I12" s="478"/>
      <c r="J12" s="479" t="s">
        <v>25</v>
      </c>
      <c r="K12" s="480"/>
      <c r="L12" s="480"/>
      <c r="M12" s="481"/>
      <c r="N12" s="567">
        <f>V8</f>
        <v>0</v>
      </c>
      <c r="O12" s="183"/>
      <c r="P12" s="565">
        <f>T8</f>
        <v>6</v>
      </c>
      <c r="Q12" s="567">
        <f>V10</f>
        <v>6</v>
      </c>
      <c r="R12" s="183"/>
      <c r="S12" s="565">
        <f>T10</f>
        <v>4</v>
      </c>
      <c r="T12" s="569"/>
      <c r="U12" s="570"/>
      <c r="V12" s="586"/>
      <c r="W12" s="567">
        <v>6</v>
      </c>
      <c r="X12" s="183"/>
      <c r="Y12" s="565">
        <v>2</v>
      </c>
      <c r="Z12" s="575">
        <f>N12+Q12+W12</f>
        <v>12</v>
      </c>
      <c r="AA12" s="577">
        <f>P12+S12+Y12</f>
        <v>12</v>
      </c>
      <c r="AB12" s="580">
        <f>Z12/(AA12+Z12)</f>
        <v>0.5</v>
      </c>
      <c r="AC12" s="581"/>
      <c r="AD12" s="556">
        <f t="shared" ref="AD12" si="0">COUNTIF(N12:Y13,"○")</f>
        <v>2</v>
      </c>
      <c r="AE12" s="558">
        <f t="shared" ref="AE12" si="1">COUNTIF(N12:Y13,"×")</f>
        <v>1</v>
      </c>
      <c r="AF12" s="560">
        <f>RANK(AP13,AP9:AP15,1)</f>
        <v>2</v>
      </c>
      <c r="AG12" s="216"/>
      <c r="AH12" s="1"/>
      <c r="AI12" s="1"/>
      <c r="AJ12" s="1"/>
      <c r="AK12" s="35" t="s">
        <v>39</v>
      </c>
      <c r="AL12" s="220"/>
      <c r="AM12" s="221"/>
    </row>
    <row r="13" spans="1:42" s="208" customFormat="1" ht="15" customHeight="1" x14ac:dyDescent="0.15">
      <c r="A13" s="208">
        <f>(AP7*100)+(AF12*10)+2</f>
        <v>122</v>
      </c>
      <c r="D13" s="490"/>
      <c r="E13" s="673" t="s">
        <v>176</v>
      </c>
      <c r="F13" s="674"/>
      <c r="G13" s="674"/>
      <c r="H13" s="674"/>
      <c r="I13" s="675"/>
      <c r="J13" s="676" t="s">
        <v>89</v>
      </c>
      <c r="K13" s="677"/>
      <c r="L13" s="677"/>
      <c r="M13" s="678"/>
      <c r="N13" s="584"/>
      <c r="O13" s="184" t="str">
        <f>IF(N12&lt;P12,"×",IF(N12&gt;P12,"○",IF(V8="","",IF(T8="","",))))</f>
        <v>×</v>
      </c>
      <c r="P13" s="585"/>
      <c r="Q13" s="584"/>
      <c r="R13" s="184" t="str">
        <f>IF(Q12&lt;S12,"×",IF(Q12&gt;S12,"○",IF(T10="","",IF(V10="","",))))</f>
        <v>○</v>
      </c>
      <c r="S13" s="585"/>
      <c r="T13" s="587"/>
      <c r="U13" s="588"/>
      <c r="V13" s="589"/>
      <c r="W13" s="584"/>
      <c r="X13" s="182" t="str">
        <f>IF(W12&lt;Y12,"×",IF(W12&gt;Y12,"○",IF(W12="","",IF(Y12="","",))))</f>
        <v>○</v>
      </c>
      <c r="Y13" s="585"/>
      <c r="Z13" s="590"/>
      <c r="AA13" s="579"/>
      <c r="AB13" s="582"/>
      <c r="AC13" s="583"/>
      <c r="AD13" s="556"/>
      <c r="AE13" s="558"/>
      <c r="AF13" s="560"/>
      <c r="AG13" s="216"/>
      <c r="AH13" s="1"/>
      <c r="AI13" s="1"/>
      <c r="AJ13" s="1"/>
      <c r="AK13" s="35" t="s">
        <v>40</v>
      </c>
      <c r="AL13" s="220"/>
      <c r="AM13" s="221"/>
      <c r="AP13" s="208">
        <f>RANK(AD12,$AD8:$AD15,0)*10+RANK(AB12,$AB8:$AC15,)</f>
        <v>22</v>
      </c>
    </row>
    <row r="14" spans="1:42" s="208" customFormat="1" ht="15" customHeight="1" x14ac:dyDescent="0.15">
      <c r="A14" s="208">
        <f>(AP7*100)+(AF14*10)+1</f>
        <v>141</v>
      </c>
      <c r="D14" s="474">
        <v>4</v>
      </c>
      <c r="E14" s="476" t="s">
        <v>24</v>
      </c>
      <c r="F14" s="477"/>
      <c r="G14" s="477"/>
      <c r="H14" s="477"/>
      <c r="I14" s="478"/>
      <c r="J14" s="479" t="s">
        <v>25</v>
      </c>
      <c r="K14" s="480"/>
      <c r="L14" s="480"/>
      <c r="M14" s="481"/>
      <c r="N14" s="567">
        <f>Y8</f>
        <v>0</v>
      </c>
      <c r="O14" s="183"/>
      <c r="P14" s="565">
        <f>W8</f>
        <v>6</v>
      </c>
      <c r="Q14" s="567">
        <f>Y10</f>
        <v>3</v>
      </c>
      <c r="R14" s="183"/>
      <c r="S14" s="565">
        <f>W10</f>
        <v>6</v>
      </c>
      <c r="T14" s="567">
        <f>Y12</f>
        <v>2</v>
      </c>
      <c r="U14" s="183"/>
      <c r="V14" s="565">
        <f>W12</f>
        <v>6</v>
      </c>
      <c r="W14" s="569"/>
      <c r="X14" s="570"/>
      <c r="Y14" s="571"/>
      <c r="Z14" s="575">
        <f>N14+Q14+T14</f>
        <v>5</v>
      </c>
      <c r="AA14" s="577">
        <f>P14+S14+V14</f>
        <v>18</v>
      </c>
      <c r="AB14" s="552">
        <f>Z14/(AA14+Z14)</f>
        <v>0.21739130434782608</v>
      </c>
      <c r="AC14" s="553"/>
      <c r="AD14" s="556">
        <f>COUNTIF(N14:Y15,"○")</f>
        <v>0</v>
      </c>
      <c r="AE14" s="558">
        <f t="shared" ref="AE14" si="2">COUNTIF(N14:Y15,"×")</f>
        <v>3</v>
      </c>
      <c r="AF14" s="560">
        <f>RANK(AP15,AP9:AP15,1)</f>
        <v>4</v>
      </c>
      <c r="AG14" s="216"/>
      <c r="AH14" s="1"/>
      <c r="AI14" s="1"/>
      <c r="AJ14" s="1"/>
      <c r="AK14" s="35" t="s">
        <v>41</v>
      </c>
      <c r="AL14" s="220"/>
      <c r="AM14" s="221"/>
    </row>
    <row r="15" spans="1:42" s="208" customFormat="1" ht="15" customHeight="1" thickBot="1" x14ac:dyDescent="0.2">
      <c r="A15" s="208">
        <f>(AP7*100)+(AF14*10)+2</f>
        <v>142</v>
      </c>
      <c r="D15" s="475"/>
      <c r="E15" s="482" t="s">
        <v>177</v>
      </c>
      <c r="F15" s="483"/>
      <c r="G15" s="483"/>
      <c r="H15" s="483"/>
      <c r="I15" s="484"/>
      <c r="J15" s="485" t="s">
        <v>111</v>
      </c>
      <c r="K15" s="486"/>
      <c r="L15" s="486"/>
      <c r="M15" s="487"/>
      <c r="N15" s="568"/>
      <c r="O15" s="185" t="str">
        <f>IF(N14&lt;P14,"×",IF(N14&gt;P14,"○",IF(Y8="","",IF(W8="","",))))</f>
        <v>×</v>
      </c>
      <c r="P15" s="566"/>
      <c r="Q15" s="568"/>
      <c r="R15" s="186" t="str">
        <f>IF(Q14&lt;S14,"×",IF(Q14&gt;S14,"○",IF(Y10="","",IF(W10="","",))))</f>
        <v>×</v>
      </c>
      <c r="S15" s="566"/>
      <c r="T15" s="568"/>
      <c r="U15" s="186" t="str">
        <f>IF(T14&lt;V14,"×",IF(T14&gt;V14,"○",IF(W12="","",IF(Y12="","",))))</f>
        <v>×</v>
      </c>
      <c r="V15" s="566"/>
      <c r="W15" s="572"/>
      <c r="X15" s="573"/>
      <c r="Y15" s="574"/>
      <c r="Z15" s="576"/>
      <c r="AA15" s="578"/>
      <c r="AB15" s="554"/>
      <c r="AC15" s="555"/>
      <c r="AD15" s="557"/>
      <c r="AE15" s="559"/>
      <c r="AF15" s="561"/>
      <c r="AG15" s="216"/>
      <c r="AH15" s="1"/>
      <c r="AI15" s="1"/>
      <c r="AJ15" s="1"/>
      <c r="AK15" s="209"/>
      <c r="AL15" s="209"/>
      <c r="AM15" s="209"/>
      <c r="AP15" s="208">
        <f>RANK(AD14,$AD8:$AD15,0)*10+RANK(AB14,$AB8:$AC15,)</f>
        <v>44</v>
      </c>
    </row>
    <row r="16" spans="1:42" s="208" customFormat="1" ht="7.5" customHeight="1" x14ac:dyDescent="0.15">
      <c r="D16" s="209"/>
      <c r="E16" s="223"/>
      <c r="F16" s="223"/>
      <c r="G16" s="223"/>
      <c r="H16" s="223"/>
      <c r="I16" s="223"/>
      <c r="J16" s="223"/>
      <c r="K16" s="223"/>
      <c r="L16" s="223"/>
      <c r="M16" s="223"/>
      <c r="N16" s="219"/>
      <c r="O16" s="224"/>
      <c r="P16" s="219"/>
      <c r="Q16" s="219"/>
      <c r="R16" s="224"/>
      <c r="S16" s="219"/>
      <c r="T16" s="219"/>
      <c r="U16" s="224"/>
      <c r="V16" s="219"/>
      <c r="W16" s="219"/>
      <c r="X16" s="219"/>
      <c r="Y16" s="219"/>
      <c r="Z16" s="224"/>
      <c r="AA16" s="224"/>
      <c r="AB16" s="209"/>
      <c r="AC16" s="209"/>
      <c r="AD16" s="224"/>
      <c r="AE16" s="224"/>
      <c r="AF16" s="224"/>
      <c r="AG16" s="209"/>
      <c r="AH16" s="1"/>
      <c r="AI16" s="1"/>
      <c r="AJ16" s="1"/>
      <c r="AK16" s="209"/>
      <c r="AL16" s="209"/>
      <c r="AM16" s="209"/>
    </row>
    <row r="17" spans="1:42" ht="19.5" customHeight="1" thickBot="1" x14ac:dyDescent="0.2">
      <c r="D17" s="20" t="s">
        <v>11</v>
      </c>
      <c r="E17" s="38"/>
      <c r="F17" s="38"/>
      <c r="G17" s="38"/>
      <c r="H17" s="38"/>
      <c r="I17" s="38"/>
      <c r="J17" s="6"/>
      <c r="K17" s="6"/>
      <c r="L17" s="6"/>
      <c r="M17" s="6"/>
      <c r="N17" s="5"/>
      <c r="O17" s="5"/>
      <c r="P17" s="5"/>
      <c r="Q17" s="5"/>
      <c r="R17" s="4"/>
      <c r="S17" s="544" t="s">
        <v>9</v>
      </c>
      <c r="T17" s="544"/>
      <c r="U17" s="544"/>
      <c r="V17" s="544"/>
      <c r="W17" s="544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K17" s="208"/>
      <c r="AL17" s="208"/>
      <c r="AM17" s="208"/>
    </row>
    <row r="18" spans="1:42" ht="15" customHeight="1" thickBot="1" x14ac:dyDescent="0.2">
      <c r="D18" s="26" t="s">
        <v>8</v>
      </c>
      <c r="E18" s="666" t="s">
        <v>7</v>
      </c>
      <c r="F18" s="667"/>
      <c r="G18" s="667"/>
      <c r="H18" s="667"/>
      <c r="I18" s="668"/>
      <c r="J18" s="666" t="s">
        <v>6</v>
      </c>
      <c r="K18" s="667"/>
      <c r="L18" s="667"/>
      <c r="M18" s="668"/>
      <c r="N18" s="666">
        <v>1</v>
      </c>
      <c r="O18" s="667"/>
      <c r="P18" s="668"/>
      <c r="Q18" s="669">
        <v>2</v>
      </c>
      <c r="R18" s="670"/>
      <c r="S18" s="671"/>
      <c r="T18" s="669">
        <v>3</v>
      </c>
      <c r="U18" s="670"/>
      <c r="V18" s="671"/>
      <c r="W18" s="669">
        <v>4</v>
      </c>
      <c r="X18" s="670"/>
      <c r="Y18" s="670"/>
      <c r="Z18" s="232" t="s">
        <v>5</v>
      </c>
      <c r="AA18" s="233" t="s">
        <v>4</v>
      </c>
      <c r="AB18" s="666" t="s">
        <v>3</v>
      </c>
      <c r="AC18" s="672"/>
      <c r="AD18" s="234" t="s">
        <v>2</v>
      </c>
      <c r="AE18" s="233" t="s">
        <v>1</v>
      </c>
      <c r="AF18" s="235" t="s">
        <v>0</v>
      </c>
      <c r="AG18" s="11"/>
      <c r="AK18" s="37" t="s">
        <v>17</v>
      </c>
      <c r="AL18" s="215"/>
      <c r="AM18" s="215"/>
      <c r="AP18" s="34">
        <v>2</v>
      </c>
    </row>
    <row r="19" spans="1:42" ht="15" customHeight="1" x14ac:dyDescent="0.15">
      <c r="A19" s="208">
        <f>(AP18*100)+(AF19*10)+1</f>
        <v>231</v>
      </c>
      <c r="B19" s="208"/>
      <c r="C19" s="208"/>
      <c r="D19" s="529">
        <v>1</v>
      </c>
      <c r="E19" s="476" t="s">
        <v>30</v>
      </c>
      <c r="F19" s="477"/>
      <c r="G19" s="477"/>
      <c r="H19" s="477"/>
      <c r="I19" s="478"/>
      <c r="J19" s="479" t="s">
        <v>23</v>
      </c>
      <c r="K19" s="480"/>
      <c r="L19" s="480"/>
      <c r="M19" s="481"/>
      <c r="N19" s="605"/>
      <c r="O19" s="606"/>
      <c r="P19" s="607"/>
      <c r="Q19" s="608">
        <v>0</v>
      </c>
      <c r="R19" s="180"/>
      <c r="S19" s="592">
        <v>6</v>
      </c>
      <c r="T19" s="608">
        <v>6</v>
      </c>
      <c r="U19" s="180"/>
      <c r="V19" s="592">
        <v>1</v>
      </c>
      <c r="W19" s="608">
        <v>3</v>
      </c>
      <c r="X19" s="180"/>
      <c r="Y19" s="592">
        <v>6</v>
      </c>
      <c r="Z19" s="593">
        <f>Q19+T19+W19</f>
        <v>9</v>
      </c>
      <c r="AA19" s="595">
        <f>S19+V19+Y19</f>
        <v>13</v>
      </c>
      <c r="AB19" s="597">
        <f>Z19/(AA19+Z19)</f>
        <v>0.40909090909090912</v>
      </c>
      <c r="AC19" s="598"/>
      <c r="AD19" s="601">
        <f>COUNTIF(N19:Y20,"○")</f>
        <v>1</v>
      </c>
      <c r="AE19" s="602">
        <f>COUNTIF(N19:Y20,"×")</f>
        <v>2</v>
      </c>
      <c r="AF19" s="591">
        <f>RANK(AP20,AP20:AP26,1)</f>
        <v>3</v>
      </c>
      <c r="AG19" s="216"/>
      <c r="AK19" s="35" t="s">
        <v>16</v>
      </c>
      <c r="AL19" s="217"/>
      <c r="AM19" s="217"/>
      <c r="AP19" s="208"/>
    </row>
    <row r="20" spans="1:42" ht="15" customHeight="1" x14ac:dyDescent="0.15">
      <c r="A20" s="208">
        <f>(AP18*100)+(AF19*10)+2</f>
        <v>232</v>
      </c>
      <c r="B20" s="208"/>
      <c r="C20" s="208"/>
      <c r="D20" s="490"/>
      <c r="E20" s="493" t="s">
        <v>31</v>
      </c>
      <c r="F20" s="494"/>
      <c r="G20" s="494"/>
      <c r="H20" s="494"/>
      <c r="I20" s="495"/>
      <c r="J20" s="496" t="s">
        <v>23</v>
      </c>
      <c r="K20" s="497"/>
      <c r="L20" s="497"/>
      <c r="M20" s="498"/>
      <c r="N20" s="605"/>
      <c r="O20" s="606"/>
      <c r="P20" s="607"/>
      <c r="Q20" s="609"/>
      <c r="R20" s="181" t="str">
        <f>IF(Q19&lt;S19,"×",IF(Q19&gt;S19,"○",IF(Q19="","",IF(S19="","",))))</f>
        <v>×</v>
      </c>
      <c r="S20" s="610"/>
      <c r="T20" s="609"/>
      <c r="U20" s="181" t="str">
        <f>IF(T19&lt;V19,"×",IF(T19&gt;V19,"○",IF(T19="","",IF(V19="","",))))</f>
        <v>○</v>
      </c>
      <c r="V20" s="610"/>
      <c r="W20" s="584"/>
      <c r="X20" s="182" t="str">
        <f>IF(W19&lt;Y19,"×",IF(W19&gt;Y19,"○",IF(W19="","",IF(Y19="","",))))</f>
        <v>×</v>
      </c>
      <c r="Y20" s="585"/>
      <c r="Z20" s="594"/>
      <c r="AA20" s="596"/>
      <c r="AB20" s="599"/>
      <c r="AC20" s="600"/>
      <c r="AD20" s="556"/>
      <c r="AE20" s="558"/>
      <c r="AF20" s="560"/>
      <c r="AG20" s="216"/>
      <c r="AK20" s="35" t="s">
        <v>36</v>
      </c>
      <c r="AL20" s="217"/>
      <c r="AM20" s="218"/>
      <c r="AP20" s="208">
        <f>RANK(AD19,$AD19:$AD26,0)*10+RANK(AB19,$AB19:$AC26,)</f>
        <v>33</v>
      </c>
    </row>
    <row r="21" spans="1:42" ht="15" customHeight="1" x14ac:dyDescent="0.15">
      <c r="A21" s="208">
        <f>(AP18*100)+(AF21*10)+1</f>
        <v>221</v>
      </c>
      <c r="B21" s="208"/>
      <c r="C21" s="208"/>
      <c r="D21" s="474">
        <v>2</v>
      </c>
      <c r="E21" s="476" t="s">
        <v>178</v>
      </c>
      <c r="F21" s="477"/>
      <c r="G21" s="477"/>
      <c r="H21" s="477"/>
      <c r="I21" s="478"/>
      <c r="J21" s="479" t="s">
        <v>179</v>
      </c>
      <c r="K21" s="480"/>
      <c r="L21" s="480"/>
      <c r="M21" s="481"/>
      <c r="N21" s="567">
        <f>S19</f>
        <v>6</v>
      </c>
      <c r="O21" s="183"/>
      <c r="P21" s="565">
        <f>Q19</f>
        <v>0</v>
      </c>
      <c r="Q21" s="569"/>
      <c r="R21" s="570"/>
      <c r="S21" s="586"/>
      <c r="T21" s="567">
        <v>7</v>
      </c>
      <c r="U21" s="183"/>
      <c r="V21" s="565">
        <v>5</v>
      </c>
      <c r="W21" s="567">
        <v>1</v>
      </c>
      <c r="X21" s="183"/>
      <c r="Y21" s="565">
        <v>6</v>
      </c>
      <c r="Z21" s="575">
        <f>N21+T21+W21</f>
        <v>14</v>
      </c>
      <c r="AA21" s="577">
        <f>P21+V21+Y21</f>
        <v>11</v>
      </c>
      <c r="AB21" s="552">
        <f>Z21/(AA21+Z21)</f>
        <v>0.56000000000000005</v>
      </c>
      <c r="AC21" s="553"/>
      <c r="AD21" s="556">
        <f>COUNTIF(N21:Y22,"○")</f>
        <v>2</v>
      </c>
      <c r="AE21" s="558">
        <f>COUNTIF(N21:Y22,"×")</f>
        <v>1</v>
      </c>
      <c r="AF21" s="560">
        <f>RANK(AP22,AP20:AP26,1)</f>
        <v>2</v>
      </c>
      <c r="AG21" s="216"/>
      <c r="AK21" s="35" t="s">
        <v>37</v>
      </c>
      <c r="AL21" s="217"/>
      <c r="AM21" s="218"/>
      <c r="AP21" s="208"/>
    </row>
    <row r="22" spans="1:42" ht="15" customHeight="1" x14ac:dyDescent="0.15">
      <c r="A22" s="208">
        <f>(AP18*100)+(AF21*10)+2</f>
        <v>222</v>
      </c>
      <c r="B22" s="208"/>
      <c r="C22" s="208"/>
      <c r="D22" s="490"/>
      <c r="E22" s="493" t="s">
        <v>180</v>
      </c>
      <c r="F22" s="494"/>
      <c r="G22" s="494"/>
      <c r="H22" s="494"/>
      <c r="I22" s="495"/>
      <c r="J22" s="496" t="s">
        <v>181</v>
      </c>
      <c r="K22" s="497"/>
      <c r="L22" s="497"/>
      <c r="M22" s="498"/>
      <c r="N22" s="584"/>
      <c r="O22" s="181" t="str">
        <f>IF(N21&lt;P21,"×",IF(N21&gt;P21,"○",IF(Q19="","",IF(S19="","",))))</f>
        <v>○</v>
      </c>
      <c r="P22" s="585"/>
      <c r="Q22" s="587"/>
      <c r="R22" s="588"/>
      <c r="S22" s="589"/>
      <c r="T22" s="584"/>
      <c r="U22" s="182" t="str">
        <f>IF(T21&lt;V21,"×",IF(T21&gt;V21,"○",IF(T21="","",IF(V21="","",))))</f>
        <v>○</v>
      </c>
      <c r="V22" s="585"/>
      <c r="W22" s="584"/>
      <c r="X22" s="182" t="str">
        <f>IF(W21&lt;Y21,"×",IF(W21&gt;Y21,"○",IF(W21="","",IF(Y21="","",))))</f>
        <v>×</v>
      </c>
      <c r="Y22" s="585"/>
      <c r="Z22" s="590"/>
      <c r="AA22" s="579"/>
      <c r="AB22" s="603"/>
      <c r="AC22" s="604"/>
      <c r="AD22" s="556"/>
      <c r="AE22" s="558"/>
      <c r="AF22" s="560"/>
      <c r="AG22" s="216"/>
      <c r="AK22" s="35" t="s">
        <v>38</v>
      </c>
      <c r="AL22" s="217"/>
      <c r="AM22" s="218"/>
      <c r="AP22" s="208">
        <f>RANK(AD21,$AD19:$AD26,0)*10+RANK(AB21,$AB19:$AC26,)</f>
        <v>22</v>
      </c>
    </row>
    <row r="23" spans="1:42" ht="15" customHeight="1" x14ac:dyDescent="0.15">
      <c r="A23" s="208">
        <f>(AP18*100)+(AF23*10)+1</f>
        <v>241</v>
      </c>
      <c r="B23" s="208"/>
      <c r="C23" s="208"/>
      <c r="D23" s="474">
        <v>3</v>
      </c>
      <c r="E23" s="476" t="s">
        <v>28</v>
      </c>
      <c r="F23" s="477"/>
      <c r="G23" s="477"/>
      <c r="H23" s="477"/>
      <c r="I23" s="478"/>
      <c r="J23" s="515" t="s">
        <v>182</v>
      </c>
      <c r="K23" s="516"/>
      <c r="L23" s="516"/>
      <c r="M23" s="517"/>
      <c r="N23" s="567">
        <f>V19</f>
        <v>1</v>
      </c>
      <c r="O23" s="183"/>
      <c r="P23" s="565">
        <f>T19</f>
        <v>6</v>
      </c>
      <c r="Q23" s="567">
        <f>V21</f>
        <v>5</v>
      </c>
      <c r="R23" s="183"/>
      <c r="S23" s="565">
        <f>T21</f>
        <v>7</v>
      </c>
      <c r="T23" s="569"/>
      <c r="U23" s="570"/>
      <c r="V23" s="586"/>
      <c r="W23" s="567">
        <v>1</v>
      </c>
      <c r="X23" s="183"/>
      <c r="Y23" s="565">
        <v>6</v>
      </c>
      <c r="Z23" s="575">
        <f>N23+Q23+W23</f>
        <v>7</v>
      </c>
      <c r="AA23" s="577">
        <f>P23+S23+Y23</f>
        <v>19</v>
      </c>
      <c r="AB23" s="580">
        <f>Z23/(AA23+Z23)</f>
        <v>0.26923076923076922</v>
      </c>
      <c r="AC23" s="581"/>
      <c r="AD23" s="556">
        <f t="shared" ref="AD23" si="3">COUNTIF(N23:Y24,"○")</f>
        <v>0</v>
      </c>
      <c r="AE23" s="558">
        <f t="shared" ref="AE23" si="4">COUNTIF(N23:Y24,"×")</f>
        <v>3</v>
      </c>
      <c r="AF23" s="560">
        <f>RANK(AP24,AP20:AP26,1)</f>
        <v>4</v>
      </c>
      <c r="AG23" s="216"/>
      <c r="AK23" s="35" t="s">
        <v>39</v>
      </c>
      <c r="AL23" s="217"/>
      <c r="AM23" s="218"/>
      <c r="AP23" s="208"/>
    </row>
    <row r="24" spans="1:42" ht="15" customHeight="1" x14ac:dyDescent="0.15">
      <c r="A24" s="208">
        <f>(AP18*100)+(AF23*10)+2</f>
        <v>242</v>
      </c>
      <c r="B24" s="208"/>
      <c r="C24" s="208"/>
      <c r="D24" s="490"/>
      <c r="E24" s="493" t="s">
        <v>183</v>
      </c>
      <c r="F24" s="494"/>
      <c r="G24" s="494"/>
      <c r="H24" s="494"/>
      <c r="I24" s="495"/>
      <c r="J24" s="496" t="s">
        <v>184</v>
      </c>
      <c r="K24" s="497"/>
      <c r="L24" s="497"/>
      <c r="M24" s="498"/>
      <c r="N24" s="584"/>
      <c r="O24" s="184" t="str">
        <f>IF(N23&lt;P23,"×",IF(N23&gt;P23,"○",IF(V19="","",IF(T19="","",))))</f>
        <v>×</v>
      </c>
      <c r="P24" s="585"/>
      <c r="Q24" s="584"/>
      <c r="R24" s="184" t="str">
        <f>IF(Q23&lt;S23,"×",IF(Q23&gt;S23,"○",IF(T21="","",IF(V21="","",))))</f>
        <v>×</v>
      </c>
      <c r="S24" s="585"/>
      <c r="T24" s="587"/>
      <c r="U24" s="588"/>
      <c r="V24" s="589"/>
      <c r="W24" s="584"/>
      <c r="X24" s="182" t="str">
        <f>IF(W23&lt;Y23,"×",IF(W23&gt;Y23,"○",IF(W23="","",IF(Y23="","",))))</f>
        <v>×</v>
      </c>
      <c r="Y24" s="585"/>
      <c r="Z24" s="590"/>
      <c r="AA24" s="579"/>
      <c r="AB24" s="582"/>
      <c r="AC24" s="583"/>
      <c r="AD24" s="556"/>
      <c r="AE24" s="558"/>
      <c r="AF24" s="560"/>
      <c r="AG24" s="216"/>
      <c r="AK24" s="35" t="s">
        <v>40</v>
      </c>
      <c r="AL24" s="217"/>
      <c r="AM24" s="218"/>
      <c r="AP24" s="208">
        <f>RANK(AD23,$AD19:$AD26,0)*10+RANK(AB23,$AB19:$AC26,)</f>
        <v>44</v>
      </c>
    </row>
    <row r="25" spans="1:42" ht="15" customHeight="1" x14ac:dyDescent="0.15">
      <c r="A25" s="208">
        <f>(AP18*100)+(AF25*10)+1</f>
        <v>211</v>
      </c>
      <c r="B25" s="208"/>
      <c r="C25" s="208"/>
      <c r="D25" s="474">
        <v>4</v>
      </c>
      <c r="E25" s="476" t="s">
        <v>185</v>
      </c>
      <c r="F25" s="477"/>
      <c r="G25" s="477"/>
      <c r="H25" s="477"/>
      <c r="I25" s="478"/>
      <c r="J25" s="479" t="s">
        <v>186</v>
      </c>
      <c r="K25" s="480"/>
      <c r="L25" s="480"/>
      <c r="M25" s="481"/>
      <c r="N25" s="567">
        <f>Y19</f>
        <v>6</v>
      </c>
      <c r="O25" s="183"/>
      <c r="P25" s="565">
        <f>W19</f>
        <v>3</v>
      </c>
      <c r="Q25" s="567">
        <f>Y21</f>
        <v>6</v>
      </c>
      <c r="R25" s="183"/>
      <c r="S25" s="565">
        <f>W21</f>
        <v>1</v>
      </c>
      <c r="T25" s="567">
        <f>Y23</f>
        <v>6</v>
      </c>
      <c r="U25" s="183"/>
      <c r="V25" s="565">
        <f>W23</f>
        <v>1</v>
      </c>
      <c r="W25" s="569"/>
      <c r="X25" s="570"/>
      <c r="Y25" s="571"/>
      <c r="Z25" s="575">
        <f>N25+Q25+T25</f>
        <v>18</v>
      </c>
      <c r="AA25" s="577">
        <f>P25+S25+V25</f>
        <v>5</v>
      </c>
      <c r="AB25" s="552">
        <f>Z25/(AA25+Z25)</f>
        <v>0.78260869565217395</v>
      </c>
      <c r="AC25" s="553"/>
      <c r="AD25" s="556">
        <f>COUNTIF(N25:Y26,"○")</f>
        <v>3</v>
      </c>
      <c r="AE25" s="558">
        <f t="shared" ref="AE25" si="5">COUNTIF(N25:Y26,"×")</f>
        <v>0</v>
      </c>
      <c r="AF25" s="560">
        <f>RANK(AP26,AP20:AP26,1)</f>
        <v>1</v>
      </c>
      <c r="AG25" s="216"/>
      <c r="AK25" s="35" t="s">
        <v>41</v>
      </c>
      <c r="AL25" s="217"/>
      <c r="AM25" s="218"/>
      <c r="AP25" s="208"/>
    </row>
    <row r="26" spans="1:42" ht="15" customHeight="1" thickBot="1" x14ac:dyDescent="0.2">
      <c r="A26" s="208">
        <f>(AP18*100)+(AF25*10)+2</f>
        <v>212</v>
      </c>
      <c r="B26" s="208"/>
      <c r="C26" s="208"/>
      <c r="D26" s="475"/>
      <c r="E26" s="482" t="s">
        <v>187</v>
      </c>
      <c r="F26" s="483"/>
      <c r="G26" s="483"/>
      <c r="H26" s="483"/>
      <c r="I26" s="484"/>
      <c r="J26" s="485" t="s">
        <v>186</v>
      </c>
      <c r="K26" s="486"/>
      <c r="L26" s="486"/>
      <c r="M26" s="487"/>
      <c r="N26" s="568"/>
      <c r="O26" s="185" t="str">
        <f>IF(N25&lt;P25,"×",IF(N25&gt;P25,"○",IF(Y19="","",IF(W19="","",))))</f>
        <v>○</v>
      </c>
      <c r="P26" s="566"/>
      <c r="Q26" s="568"/>
      <c r="R26" s="186" t="str">
        <f>IF(Q25&lt;S25,"×",IF(Q25&gt;S25,"○",IF(Y21="","",IF(W21="","",))))</f>
        <v>○</v>
      </c>
      <c r="S26" s="566"/>
      <c r="T26" s="568"/>
      <c r="U26" s="186" t="str">
        <f>IF(T25&lt;V25,"×",IF(T25&gt;V25,"○",IF(W23="","",IF(Y23="","",))))</f>
        <v>○</v>
      </c>
      <c r="V26" s="566"/>
      <c r="W26" s="572"/>
      <c r="X26" s="573"/>
      <c r="Y26" s="574"/>
      <c r="Z26" s="576"/>
      <c r="AA26" s="578"/>
      <c r="AB26" s="554"/>
      <c r="AC26" s="555"/>
      <c r="AD26" s="557"/>
      <c r="AE26" s="559"/>
      <c r="AF26" s="561"/>
      <c r="AG26" s="216"/>
      <c r="AH26" s="208"/>
      <c r="AI26" s="208"/>
      <c r="AJ26" s="208"/>
      <c r="AK26" s="209"/>
      <c r="AL26" s="208"/>
      <c r="AM26" s="208"/>
      <c r="AP26" s="208">
        <f>RANK(AD25,$AD19:$AD26,0)*10+RANK(AB25,$AB19:$AC26,)</f>
        <v>11</v>
      </c>
    </row>
    <row r="27" spans="1:42" ht="7.5" customHeight="1" x14ac:dyDescent="0.15">
      <c r="D27" s="209"/>
      <c r="E27" s="223"/>
      <c r="F27" s="223"/>
      <c r="G27" s="223"/>
      <c r="H27" s="223"/>
      <c r="I27" s="223"/>
      <c r="J27" s="223"/>
      <c r="K27" s="223"/>
      <c r="L27" s="223"/>
      <c r="M27" s="223"/>
      <c r="N27" s="219"/>
      <c r="O27" s="224"/>
      <c r="P27" s="219"/>
      <c r="Q27" s="219"/>
      <c r="R27" s="224"/>
      <c r="S27" s="219"/>
      <c r="T27" s="219"/>
      <c r="U27" s="224"/>
      <c r="V27" s="219"/>
      <c r="W27" s="219"/>
      <c r="X27" s="219"/>
      <c r="Y27" s="219"/>
      <c r="Z27" s="224"/>
      <c r="AA27" s="224"/>
      <c r="AB27" s="209"/>
      <c r="AC27" s="209"/>
      <c r="AD27" s="224"/>
      <c r="AE27" s="224"/>
      <c r="AF27" s="224"/>
      <c r="AG27" s="208"/>
      <c r="AH27" s="208"/>
      <c r="AI27" s="208"/>
      <c r="AJ27" s="208"/>
      <c r="AK27" s="209"/>
      <c r="AL27" s="208"/>
      <c r="AM27" s="208"/>
    </row>
    <row r="28" spans="1:42" ht="19.5" customHeight="1" thickBot="1" x14ac:dyDescent="0.2">
      <c r="D28" s="20" t="s">
        <v>10</v>
      </c>
      <c r="E28" s="38"/>
      <c r="F28" s="38"/>
      <c r="G28" s="38"/>
      <c r="H28" s="38"/>
      <c r="I28" s="38"/>
      <c r="J28" s="6"/>
      <c r="K28" s="6"/>
      <c r="L28" s="6"/>
      <c r="M28" s="6"/>
      <c r="N28" s="5"/>
      <c r="O28" s="5"/>
      <c r="P28" s="5"/>
      <c r="Q28" s="5"/>
      <c r="R28" s="4"/>
      <c r="S28" s="544" t="s">
        <v>9</v>
      </c>
      <c r="T28" s="544"/>
      <c r="U28" s="544"/>
      <c r="V28" s="544"/>
      <c r="W28" s="544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37" t="s">
        <v>204</v>
      </c>
      <c r="AL28" s="208"/>
      <c r="AM28" s="208"/>
    </row>
    <row r="29" spans="1:42" ht="15" customHeight="1" thickBot="1" x14ac:dyDescent="0.2">
      <c r="D29" s="26" t="s">
        <v>8</v>
      </c>
      <c r="E29" s="666" t="s">
        <v>7</v>
      </c>
      <c r="F29" s="667"/>
      <c r="G29" s="667"/>
      <c r="H29" s="667"/>
      <c r="I29" s="668"/>
      <c r="J29" s="666" t="s">
        <v>6</v>
      </c>
      <c r="K29" s="667"/>
      <c r="L29" s="667"/>
      <c r="M29" s="668"/>
      <c r="N29" s="666">
        <v>1</v>
      </c>
      <c r="O29" s="667"/>
      <c r="P29" s="668"/>
      <c r="Q29" s="669">
        <v>2</v>
      </c>
      <c r="R29" s="670"/>
      <c r="S29" s="671"/>
      <c r="T29" s="669">
        <v>3</v>
      </c>
      <c r="U29" s="670"/>
      <c r="V29" s="671"/>
      <c r="W29" s="236"/>
      <c r="X29" s="236">
        <v>4</v>
      </c>
      <c r="Y29" s="236"/>
      <c r="Z29" s="669">
        <v>5</v>
      </c>
      <c r="AA29" s="670"/>
      <c r="AB29" s="670"/>
      <c r="AC29" s="232" t="s">
        <v>5</v>
      </c>
      <c r="AD29" s="233" t="s">
        <v>4</v>
      </c>
      <c r="AE29" s="666" t="s">
        <v>3</v>
      </c>
      <c r="AF29" s="672"/>
      <c r="AG29" s="234" t="s">
        <v>2</v>
      </c>
      <c r="AH29" s="233" t="s">
        <v>1</v>
      </c>
      <c r="AI29" s="235" t="s">
        <v>0</v>
      </c>
      <c r="AJ29" s="237"/>
      <c r="AK29" s="35" t="s">
        <v>16</v>
      </c>
      <c r="AL29" s="215"/>
      <c r="AM29" s="215"/>
      <c r="AP29" s="34">
        <v>3</v>
      </c>
    </row>
    <row r="30" spans="1:42" ht="15" customHeight="1" x14ac:dyDescent="0.15">
      <c r="A30" s="208">
        <f>(AP29*100)+(AI30*10)+1</f>
        <v>311</v>
      </c>
      <c r="B30" s="208"/>
      <c r="C30" s="208"/>
      <c r="D30" s="529">
        <v>1</v>
      </c>
      <c r="E30" s="530" t="s">
        <v>188</v>
      </c>
      <c r="F30" s="531"/>
      <c r="G30" s="531"/>
      <c r="H30" s="531"/>
      <c r="I30" s="532"/>
      <c r="J30" s="533" t="s">
        <v>189</v>
      </c>
      <c r="K30" s="534"/>
      <c r="L30" s="534"/>
      <c r="M30" s="535"/>
      <c r="N30" s="506"/>
      <c r="O30" s="507"/>
      <c r="P30" s="508"/>
      <c r="Q30" s="523">
        <v>6</v>
      </c>
      <c r="R30" s="225"/>
      <c r="S30" s="524">
        <v>3</v>
      </c>
      <c r="T30" s="523">
        <v>6</v>
      </c>
      <c r="U30" s="225"/>
      <c r="V30" s="524">
        <v>4</v>
      </c>
      <c r="W30" s="523">
        <v>6</v>
      </c>
      <c r="X30" s="225"/>
      <c r="Y30" s="524">
        <v>3</v>
      </c>
      <c r="Z30" s="523">
        <v>6</v>
      </c>
      <c r="AA30" s="225"/>
      <c r="AB30" s="524">
        <v>2</v>
      </c>
      <c r="AC30" s="525">
        <f>Q30+T30+W30+Z30</f>
        <v>24</v>
      </c>
      <c r="AD30" s="527">
        <f>S30+V30+Y30+AB30</f>
        <v>12</v>
      </c>
      <c r="AE30" s="454">
        <f>AC30/(AD30+AC30)</f>
        <v>0.66666666666666663</v>
      </c>
      <c r="AF30" s="455"/>
      <c r="AG30" s="520">
        <f>COUNTIF(N30:AB31,"○")</f>
        <v>4</v>
      </c>
      <c r="AH30" s="521">
        <f>COUNTIF(N30:AB31,"×")</f>
        <v>0</v>
      </c>
      <c r="AI30" s="522">
        <f>RANK(AP31,AP31:AP39,1)</f>
        <v>1</v>
      </c>
      <c r="AJ30" s="217"/>
      <c r="AK30" s="35" t="s">
        <v>42</v>
      </c>
      <c r="AL30" s="208"/>
      <c r="AM30" s="208"/>
      <c r="AP30" s="208"/>
    </row>
    <row r="31" spans="1:42" ht="15" customHeight="1" x14ac:dyDescent="0.15">
      <c r="A31" s="208">
        <f>(AP29*100)+(AI30*10)+2</f>
        <v>312</v>
      </c>
      <c r="B31" s="208"/>
      <c r="C31" s="208"/>
      <c r="D31" s="490"/>
      <c r="E31" s="493" t="s">
        <v>190</v>
      </c>
      <c r="F31" s="494"/>
      <c r="G31" s="494"/>
      <c r="H31" s="494"/>
      <c r="I31" s="495"/>
      <c r="J31" s="496" t="s">
        <v>89</v>
      </c>
      <c r="K31" s="497"/>
      <c r="L31" s="497"/>
      <c r="M31" s="498"/>
      <c r="N31" s="506"/>
      <c r="O31" s="507"/>
      <c r="P31" s="508"/>
      <c r="Q31" s="509"/>
      <c r="R31" s="36" t="str">
        <f>IF(Q30&lt;S30,"×",IF(Q30&gt;S30,"○",IF(Q30="","",IF(S30="","",))))</f>
        <v>○</v>
      </c>
      <c r="S31" s="510"/>
      <c r="T31" s="509"/>
      <c r="U31" s="36" t="str">
        <f>IF(T30&lt;V30,"×",IF(T30&gt;V30,"○",IF(T30="","",IF(V30="","",))))</f>
        <v>○</v>
      </c>
      <c r="V31" s="510"/>
      <c r="W31" s="491"/>
      <c r="X31" s="36" t="str">
        <f>IF(W30&lt;Y30,"×",IF(W30&gt;Y30,"○",IF(W30="","",IF(Y30="","",))))</f>
        <v>○</v>
      </c>
      <c r="Y31" s="492"/>
      <c r="Z31" s="509"/>
      <c r="AA31" s="36" t="str">
        <f>IF(Z30&lt;AB30,"×",IF(Z30&gt;AB30,"○",IF(Z30="","",IF(AB30="","",))))</f>
        <v>○</v>
      </c>
      <c r="AB31" s="510"/>
      <c r="AC31" s="526"/>
      <c r="AD31" s="528"/>
      <c r="AE31" s="503"/>
      <c r="AF31" s="504"/>
      <c r="AG31" s="458"/>
      <c r="AH31" s="460"/>
      <c r="AI31" s="462"/>
      <c r="AJ31" s="221"/>
      <c r="AK31" s="35" t="s">
        <v>43</v>
      </c>
      <c r="AL31" s="208"/>
      <c r="AM31" s="208"/>
      <c r="AP31" s="208">
        <f>RANK(AG30,$AG30:$AG39,0)*10+RANK(AE30,$AE30:$AF39,)</f>
        <v>11</v>
      </c>
    </row>
    <row r="32" spans="1:42" ht="15" customHeight="1" x14ac:dyDescent="0.15">
      <c r="A32" s="208">
        <f>(AP29*100)+(AI32*10)+1</f>
        <v>331</v>
      </c>
      <c r="B32" s="208"/>
      <c r="C32" s="208"/>
      <c r="D32" s="474">
        <v>2</v>
      </c>
      <c r="E32" s="476" t="s">
        <v>191</v>
      </c>
      <c r="F32" s="477"/>
      <c r="G32" s="477"/>
      <c r="H32" s="477"/>
      <c r="I32" s="478"/>
      <c r="J32" s="663" t="s">
        <v>116</v>
      </c>
      <c r="K32" s="664"/>
      <c r="L32" s="664"/>
      <c r="M32" s="665"/>
      <c r="N32" s="466">
        <f>S30</f>
        <v>3</v>
      </c>
      <c r="O32" s="226"/>
      <c r="P32" s="464">
        <f>Q30</f>
        <v>6</v>
      </c>
      <c r="Q32" s="468"/>
      <c r="R32" s="469"/>
      <c r="S32" s="511"/>
      <c r="T32" s="466">
        <v>5</v>
      </c>
      <c r="U32" s="226"/>
      <c r="V32" s="464">
        <v>7</v>
      </c>
      <c r="W32" s="466">
        <v>6</v>
      </c>
      <c r="X32" s="226"/>
      <c r="Y32" s="464">
        <v>3</v>
      </c>
      <c r="Z32" s="466">
        <v>6</v>
      </c>
      <c r="AA32" s="226"/>
      <c r="AB32" s="518">
        <v>3</v>
      </c>
      <c r="AC32" s="488">
        <f>N32+T32+W32+Z32</f>
        <v>20</v>
      </c>
      <c r="AD32" s="501">
        <f>P32+V32+Y32+AB32</f>
        <v>19</v>
      </c>
      <c r="AE32" s="454">
        <f>AC32/(AD32+AC32)</f>
        <v>0.51282051282051277</v>
      </c>
      <c r="AF32" s="455"/>
      <c r="AG32" s="458">
        <f t="shared" ref="AG32" si="6">COUNTIF(N32:AB33,"○")</f>
        <v>2</v>
      </c>
      <c r="AH32" s="460">
        <f t="shared" ref="AH32" si="7">COUNTIF(N32:AB33,"×")</f>
        <v>2</v>
      </c>
      <c r="AI32" s="462">
        <f>RANK(AP33,AP31:AP39,1)</f>
        <v>3</v>
      </c>
      <c r="AJ32" s="221"/>
      <c r="AK32" s="35" t="s">
        <v>44</v>
      </c>
      <c r="AL32" s="208"/>
      <c r="AM32" s="208"/>
      <c r="AP32" s="208"/>
    </row>
    <row r="33" spans="1:42" ht="15" customHeight="1" x14ac:dyDescent="0.15">
      <c r="A33" s="208">
        <f>(AP29*100)+(AI32*10)+2</f>
        <v>332</v>
      </c>
      <c r="B33" s="208"/>
      <c r="C33" s="208"/>
      <c r="D33" s="490"/>
      <c r="E33" s="493" t="s">
        <v>192</v>
      </c>
      <c r="F33" s="494"/>
      <c r="G33" s="494"/>
      <c r="H33" s="494"/>
      <c r="I33" s="495"/>
      <c r="J33" s="496" t="s">
        <v>116</v>
      </c>
      <c r="K33" s="497"/>
      <c r="L33" s="497"/>
      <c r="M33" s="498"/>
      <c r="N33" s="491"/>
      <c r="O33" s="36" t="str">
        <f>IF(N32&lt;P32,"×",IF(N32&gt;P32,"○",IF(Q30="","",IF(S30="","",))))</f>
        <v>×</v>
      </c>
      <c r="P33" s="492"/>
      <c r="Q33" s="512"/>
      <c r="R33" s="513"/>
      <c r="S33" s="514"/>
      <c r="T33" s="491"/>
      <c r="U33" s="187" t="str">
        <f>IF(T32&lt;V32,"×",IF(T32&gt;V32,"○",IF(T32="","",IF(V32="","",))))</f>
        <v>×</v>
      </c>
      <c r="V33" s="492"/>
      <c r="W33" s="491"/>
      <c r="X33" s="187" t="str">
        <f>IF(W32&lt;Y32,"×",IF(W32&gt;Y32,"○",IF(W32="","",IF(Y32="","",))))</f>
        <v>○</v>
      </c>
      <c r="Y33" s="492"/>
      <c r="Z33" s="491"/>
      <c r="AA33" s="187" t="str">
        <f>IF(Z32&lt;AB32,"×",IF(Z32&gt;AB32,"○",IF(Z32="","",IF(AB32="","",))))</f>
        <v>○</v>
      </c>
      <c r="AB33" s="519"/>
      <c r="AC33" s="489"/>
      <c r="AD33" s="502"/>
      <c r="AE33" s="503"/>
      <c r="AF33" s="504"/>
      <c r="AG33" s="458"/>
      <c r="AH33" s="460"/>
      <c r="AI33" s="462"/>
      <c r="AJ33" s="221"/>
      <c r="AK33" s="35" t="s">
        <v>45</v>
      </c>
      <c r="AL33" s="208"/>
      <c r="AM33" s="208"/>
      <c r="AP33" s="208">
        <f>RANK(AG32,$AG30:$AG39,0)*10+RANK(AE32,$AE30:$AF39,)</f>
        <v>33</v>
      </c>
    </row>
    <row r="34" spans="1:42" ht="15" customHeight="1" x14ac:dyDescent="0.15">
      <c r="A34" s="208">
        <f>(AP29*100)+(AI34*10)+1</f>
        <v>321</v>
      </c>
      <c r="B34" s="208"/>
      <c r="C34" s="208"/>
      <c r="D34" s="474">
        <v>3</v>
      </c>
      <c r="E34" s="476" t="s">
        <v>193</v>
      </c>
      <c r="F34" s="477"/>
      <c r="G34" s="477"/>
      <c r="H34" s="477"/>
      <c r="I34" s="478"/>
      <c r="J34" s="479" t="s">
        <v>20</v>
      </c>
      <c r="K34" s="480"/>
      <c r="L34" s="480"/>
      <c r="M34" s="481"/>
      <c r="N34" s="466">
        <f>V30</f>
        <v>4</v>
      </c>
      <c r="O34" s="226"/>
      <c r="P34" s="464">
        <f>T30</f>
        <v>6</v>
      </c>
      <c r="Q34" s="466">
        <f>V32</f>
        <v>7</v>
      </c>
      <c r="R34" s="226"/>
      <c r="S34" s="464">
        <f>T32</f>
        <v>5</v>
      </c>
      <c r="T34" s="468"/>
      <c r="U34" s="469"/>
      <c r="V34" s="511"/>
      <c r="W34" s="466">
        <v>6</v>
      </c>
      <c r="X34" s="226"/>
      <c r="Y34" s="464">
        <v>0</v>
      </c>
      <c r="Z34" s="466">
        <v>6</v>
      </c>
      <c r="AA34" s="226"/>
      <c r="AB34" s="464">
        <v>4</v>
      </c>
      <c r="AC34" s="488">
        <f>N34+Q34+W34+Z34</f>
        <v>23</v>
      </c>
      <c r="AD34" s="501">
        <f>P34+S34+Y34+AB34</f>
        <v>15</v>
      </c>
      <c r="AE34" s="454">
        <f>AC34/(AD34+AC34)</f>
        <v>0.60526315789473684</v>
      </c>
      <c r="AF34" s="455"/>
      <c r="AG34" s="458">
        <f>COUNTIF(N34:AB35,"○")</f>
        <v>3</v>
      </c>
      <c r="AH34" s="460">
        <f>COUNTIF(N34:AB35,"×")</f>
        <v>1</v>
      </c>
      <c r="AI34" s="462">
        <f>RANK(AP35,AP31:AP39,1)</f>
        <v>2</v>
      </c>
      <c r="AJ34" s="221"/>
      <c r="AK34" s="35" t="s">
        <v>46</v>
      </c>
      <c r="AL34" s="208"/>
      <c r="AM34" s="208"/>
      <c r="AP34" s="208"/>
    </row>
    <row r="35" spans="1:42" ht="15" customHeight="1" x14ac:dyDescent="0.15">
      <c r="A35" s="208">
        <f>(AP29*100)+(AI34*10)+2</f>
        <v>322</v>
      </c>
      <c r="B35" s="208"/>
      <c r="C35" s="208"/>
      <c r="D35" s="490"/>
      <c r="E35" s="493" t="s">
        <v>194</v>
      </c>
      <c r="F35" s="494"/>
      <c r="G35" s="494"/>
      <c r="H35" s="494"/>
      <c r="I35" s="495"/>
      <c r="J35" s="496" t="s">
        <v>116</v>
      </c>
      <c r="K35" s="497"/>
      <c r="L35" s="497"/>
      <c r="M35" s="498"/>
      <c r="N35" s="491"/>
      <c r="O35" s="188" t="str">
        <f>IF(N34&lt;P34,"×",IF(N34&gt;P34,"○",IF(V30="","",IF(T30="","",))))</f>
        <v>×</v>
      </c>
      <c r="P35" s="492"/>
      <c r="Q35" s="491"/>
      <c r="R35" s="188" t="str">
        <f>IF(Q34&lt;S34,"×",IF(Q34&gt;S34,"○",IF(T32="","",IF(V32="","",))))</f>
        <v>○</v>
      </c>
      <c r="S35" s="492"/>
      <c r="T35" s="512"/>
      <c r="U35" s="513"/>
      <c r="V35" s="514"/>
      <c r="W35" s="491"/>
      <c r="X35" s="187" t="str">
        <f>IF(W34&lt;Y34,"×",IF(W34&gt;Y34,"○",IF(W34="","",IF(Y34="","",))))</f>
        <v>○</v>
      </c>
      <c r="Y35" s="492"/>
      <c r="Z35" s="491"/>
      <c r="AA35" s="187" t="str">
        <f>IF(Z34&lt;AB34,"×",IF(Z34&gt;AB34,"○",IF(Z34="","",IF(AB34="","",))))</f>
        <v>○</v>
      </c>
      <c r="AB35" s="492"/>
      <c r="AC35" s="499"/>
      <c r="AD35" s="452"/>
      <c r="AE35" s="503"/>
      <c r="AF35" s="504"/>
      <c r="AG35" s="458"/>
      <c r="AH35" s="460"/>
      <c r="AI35" s="462"/>
      <c r="AJ35" s="221"/>
      <c r="AK35" s="35" t="s">
        <v>47</v>
      </c>
      <c r="AL35" s="208"/>
      <c r="AM35" s="208"/>
      <c r="AP35" s="208">
        <f>RANK(AG34,$AG30:$AG39,0)*10+RANK(AE34,$AE30:$AF39,)</f>
        <v>22</v>
      </c>
    </row>
    <row r="36" spans="1:42" ht="15" customHeight="1" x14ac:dyDescent="0.15">
      <c r="A36" s="208">
        <f>(AP29*100)+(AI36*10)+1</f>
        <v>341</v>
      </c>
      <c r="B36" s="208"/>
      <c r="C36" s="208"/>
      <c r="D36" s="474">
        <v>4</v>
      </c>
      <c r="E36" s="476" t="s">
        <v>195</v>
      </c>
      <c r="F36" s="477"/>
      <c r="G36" s="477"/>
      <c r="H36" s="477"/>
      <c r="I36" s="478"/>
      <c r="J36" s="479" t="s">
        <v>111</v>
      </c>
      <c r="K36" s="480"/>
      <c r="L36" s="480"/>
      <c r="M36" s="481"/>
      <c r="N36" s="466">
        <f>Y30</f>
        <v>3</v>
      </c>
      <c r="O36" s="227"/>
      <c r="P36" s="464">
        <f>W30</f>
        <v>6</v>
      </c>
      <c r="Q36" s="466">
        <f>Y32</f>
        <v>3</v>
      </c>
      <c r="R36" s="227"/>
      <c r="S36" s="464">
        <f>W32</f>
        <v>6</v>
      </c>
      <c r="T36" s="466">
        <f>Y34</f>
        <v>0</v>
      </c>
      <c r="U36" s="227"/>
      <c r="V36" s="464">
        <f>W34</f>
        <v>6</v>
      </c>
      <c r="W36" s="506"/>
      <c r="X36" s="507"/>
      <c r="Y36" s="508"/>
      <c r="Z36" s="509">
        <v>6</v>
      </c>
      <c r="AA36" s="227"/>
      <c r="AB36" s="510">
        <v>4</v>
      </c>
      <c r="AC36" s="488">
        <f>N36+Q36+T36+Z36</f>
        <v>12</v>
      </c>
      <c r="AD36" s="501">
        <f>P36+S36+V36+AB36</f>
        <v>22</v>
      </c>
      <c r="AE36" s="454">
        <f>AC36/(AD36+AC36)</f>
        <v>0.35294117647058826</v>
      </c>
      <c r="AF36" s="455"/>
      <c r="AG36" s="458">
        <f t="shared" ref="AG36" si="8">COUNTIF(N36:AB37,"○")</f>
        <v>1</v>
      </c>
      <c r="AH36" s="460">
        <f t="shared" ref="AH36" si="9">COUNTIF(N36:AB37,"×")</f>
        <v>3</v>
      </c>
      <c r="AI36" s="462">
        <f>RANK(AP37,AP31:AP39,1)</f>
        <v>4</v>
      </c>
      <c r="AJ36" s="221"/>
      <c r="AK36" s="35" t="s">
        <v>48</v>
      </c>
      <c r="AL36" s="208"/>
      <c r="AM36" s="208"/>
      <c r="AP36" s="208"/>
    </row>
    <row r="37" spans="1:42" ht="15" customHeight="1" x14ac:dyDescent="0.15">
      <c r="A37" s="208">
        <f>(AP29*100)+(AI36*10)+2</f>
        <v>342</v>
      </c>
      <c r="B37" s="208"/>
      <c r="C37" s="208"/>
      <c r="D37" s="490"/>
      <c r="E37" s="493" t="s">
        <v>196</v>
      </c>
      <c r="F37" s="494"/>
      <c r="G37" s="494"/>
      <c r="H37" s="494"/>
      <c r="I37" s="495"/>
      <c r="J37" s="496" t="s">
        <v>111</v>
      </c>
      <c r="K37" s="497"/>
      <c r="L37" s="497"/>
      <c r="M37" s="498"/>
      <c r="N37" s="491"/>
      <c r="O37" s="36" t="str">
        <f>IF(N36&lt;P36,"×",IF(N36&gt;P36,"○",IF(Y30="","",IF(W30="","",))))</f>
        <v>×</v>
      </c>
      <c r="P37" s="492"/>
      <c r="Q37" s="491"/>
      <c r="R37" s="188" t="str">
        <f>IF(Q36&lt;S36,"×",IF(Q36&gt;S36,"○",IF(Y32="","",IF(W32="","",))))</f>
        <v>×</v>
      </c>
      <c r="S37" s="492"/>
      <c r="T37" s="491"/>
      <c r="U37" s="188" t="str">
        <f>IF(T36&lt;V36,"×",IF(T36&gt;V36,"○",IF(W34="","",IF(Y34="","",))))</f>
        <v>×</v>
      </c>
      <c r="V37" s="492"/>
      <c r="W37" s="506"/>
      <c r="X37" s="507"/>
      <c r="Y37" s="508"/>
      <c r="Z37" s="509"/>
      <c r="AA37" s="36" t="str">
        <f>IF(Z36&lt;AB36,"×",IF(Z36&gt;AB36,"○",IF(Z36="","",IF(AB36="","",))))</f>
        <v>○</v>
      </c>
      <c r="AB37" s="510"/>
      <c r="AC37" s="489"/>
      <c r="AD37" s="502"/>
      <c r="AE37" s="503"/>
      <c r="AF37" s="504"/>
      <c r="AG37" s="458"/>
      <c r="AH37" s="460"/>
      <c r="AI37" s="505"/>
      <c r="AJ37" s="209"/>
      <c r="AK37" s="35" t="s">
        <v>49</v>
      </c>
      <c r="AL37" s="208"/>
      <c r="AM37" s="208"/>
      <c r="AP37" s="208">
        <f>RANK(AG36,$AG30:$AG39,0)*10+RANK(AE36,$AE30:$AF39,)</f>
        <v>44</v>
      </c>
    </row>
    <row r="38" spans="1:42" ht="15" customHeight="1" x14ac:dyDescent="0.15">
      <c r="A38" s="208">
        <f>(AP29*100)+(AI38*10)+1</f>
        <v>351</v>
      </c>
      <c r="B38" s="208"/>
      <c r="C38" s="208"/>
      <c r="D38" s="474">
        <v>5</v>
      </c>
      <c r="E38" s="476" t="s">
        <v>197</v>
      </c>
      <c r="F38" s="477"/>
      <c r="G38" s="477"/>
      <c r="H38" s="477"/>
      <c r="I38" s="478"/>
      <c r="J38" s="479" t="s">
        <v>198</v>
      </c>
      <c r="K38" s="480"/>
      <c r="L38" s="480"/>
      <c r="M38" s="481"/>
      <c r="N38" s="466">
        <f>AB30</f>
        <v>2</v>
      </c>
      <c r="O38" s="226"/>
      <c r="P38" s="464">
        <f>Z30</f>
        <v>6</v>
      </c>
      <c r="Q38" s="466">
        <f>AB32</f>
        <v>3</v>
      </c>
      <c r="R38" s="226"/>
      <c r="S38" s="464">
        <f>Z32</f>
        <v>6</v>
      </c>
      <c r="T38" s="466">
        <f>AB34</f>
        <v>4</v>
      </c>
      <c r="U38" s="226"/>
      <c r="V38" s="464">
        <f>Z34</f>
        <v>6</v>
      </c>
      <c r="W38" s="466">
        <f>AB36</f>
        <v>4</v>
      </c>
      <c r="X38" s="228"/>
      <c r="Y38" s="464">
        <f>Z36</f>
        <v>6</v>
      </c>
      <c r="Z38" s="468"/>
      <c r="AA38" s="469"/>
      <c r="AB38" s="470"/>
      <c r="AC38" s="499">
        <f>N38+Q38+T38+W38</f>
        <v>13</v>
      </c>
      <c r="AD38" s="452">
        <f>P38+S38+V38+Y38</f>
        <v>24</v>
      </c>
      <c r="AE38" s="454">
        <f>AC38/(AD38+AC38)</f>
        <v>0.35135135135135137</v>
      </c>
      <c r="AF38" s="455"/>
      <c r="AG38" s="458">
        <f>COUNTIF(N38:AB39,"○")</f>
        <v>0</v>
      </c>
      <c r="AH38" s="460">
        <f>COUNTIF(N38:AB39,"×")</f>
        <v>4</v>
      </c>
      <c r="AI38" s="462">
        <f>RANK(AP39,AP31:AP39,1)</f>
        <v>5</v>
      </c>
      <c r="AJ38" s="209"/>
      <c r="AK38" s="35" t="s">
        <v>50</v>
      </c>
      <c r="AL38" s="208"/>
      <c r="AM38" s="208"/>
      <c r="AP38" s="208"/>
    </row>
    <row r="39" spans="1:42" ht="15" customHeight="1" thickBot="1" x14ac:dyDescent="0.2">
      <c r="A39" s="208">
        <f>(AP29*100)+(AI38*10)+2</f>
        <v>352</v>
      </c>
      <c r="B39" s="208"/>
      <c r="C39" s="208"/>
      <c r="D39" s="475"/>
      <c r="E39" s="482" t="s">
        <v>199</v>
      </c>
      <c r="F39" s="483"/>
      <c r="G39" s="483"/>
      <c r="H39" s="483"/>
      <c r="I39" s="484"/>
      <c r="J39" s="485" t="s">
        <v>198</v>
      </c>
      <c r="K39" s="486"/>
      <c r="L39" s="486"/>
      <c r="M39" s="487"/>
      <c r="N39" s="467"/>
      <c r="O39" s="189" t="str">
        <f>IF(N38&lt;P38,"×",IF(N38&gt;P38,"○",IF(AB30="","",IF(Z30="","",))))</f>
        <v>×</v>
      </c>
      <c r="P39" s="465"/>
      <c r="Q39" s="467"/>
      <c r="R39" s="189" t="str">
        <f>IF(Q38&lt;S38,"×",IF(Q38&gt;S38,"○",IF(AB32="","",IF(Z32="","",))))</f>
        <v>×</v>
      </c>
      <c r="S39" s="465"/>
      <c r="T39" s="467"/>
      <c r="U39" s="189" t="str">
        <f>IF(T38&lt;V38,"×",IF(T38&gt;V38,"○",IF(AB34="","",IF(Z34="","",))))</f>
        <v>×</v>
      </c>
      <c r="V39" s="465"/>
      <c r="W39" s="467"/>
      <c r="X39" s="189" t="str">
        <f>IF(W38&lt;Y38,"×",IF(W38&gt;Y38,"○",IF(Z36="","",IF(AB36="","",))))</f>
        <v>×</v>
      </c>
      <c r="Y39" s="465"/>
      <c r="Z39" s="471"/>
      <c r="AA39" s="472"/>
      <c r="AB39" s="473"/>
      <c r="AC39" s="500"/>
      <c r="AD39" s="453"/>
      <c r="AE39" s="456"/>
      <c r="AF39" s="457"/>
      <c r="AG39" s="459"/>
      <c r="AH39" s="461"/>
      <c r="AI39" s="463"/>
      <c r="AJ39" s="208"/>
      <c r="AK39" s="35" t="s">
        <v>51</v>
      </c>
      <c r="AL39" s="208"/>
      <c r="AM39" s="208"/>
      <c r="AP39" s="208">
        <f>RANK(AG38,$AG30:$AG39,0)*10+RANK(AE38,$AE30:$AF39,)</f>
        <v>55</v>
      </c>
    </row>
    <row r="40" spans="1:42" ht="15" customHeight="1" x14ac:dyDescent="0.15">
      <c r="D40" s="209"/>
      <c r="E40" s="223"/>
      <c r="F40" s="223"/>
      <c r="G40" s="223"/>
      <c r="H40" s="223"/>
      <c r="I40" s="223"/>
      <c r="J40" s="22"/>
      <c r="K40" s="22"/>
      <c r="L40" s="22"/>
      <c r="M40" s="22"/>
      <c r="N40" s="219"/>
      <c r="O40" s="224"/>
      <c r="P40" s="219"/>
      <c r="Q40" s="219"/>
      <c r="R40" s="224"/>
      <c r="S40" s="219"/>
      <c r="T40" s="219"/>
      <c r="U40" s="224"/>
      <c r="V40" s="219"/>
      <c r="W40" s="219"/>
      <c r="X40" s="219"/>
      <c r="Y40" s="219"/>
      <c r="Z40" s="219"/>
      <c r="AA40" s="219"/>
      <c r="AB40" s="219"/>
      <c r="AC40" s="224"/>
      <c r="AD40" s="224"/>
      <c r="AE40" s="209"/>
      <c r="AF40" s="209"/>
      <c r="AG40" s="224"/>
      <c r="AH40" s="224"/>
      <c r="AI40" s="224"/>
      <c r="AJ40" s="208"/>
      <c r="AK40" s="35"/>
      <c r="AL40" s="208"/>
      <c r="AM40" s="208"/>
    </row>
    <row r="52" spans="1:44" s="57" customFormat="1" ht="16.149999999999999" customHeight="1" x14ac:dyDescent="0.15">
      <c r="D52" s="58" t="s">
        <v>205</v>
      </c>
      <c r="E52" s="59"/>
      <c r="F52" s="59"/>
      <c r="G52" s="59"/>
      <c r="H52" s="60"/>
      <c r="I52" s="60"/>
      <c r="J52" s="60"/>
      <c r="K52" s="60"/>
      <c r="L52" s="60"/>
      <c r="M52" s="60"/>
    </row>
    <row r="53" spans="1:44" s="57" customFormat="1" ht="16.149999999999999" customHeight="1" x14ac:dyDescent="0.15">
      <c r="D53" s="58"/>
      <c r="E53" s="59"/>
      <c r="F53" s="59"/>
      <c r="G53" s="59"/>
      <c r="H53" s="60"/>
      <c r="I53" s="60"/>
      <c r="J53" s="60"/>
      <c r="K53" s="60"/>
      <c r="L53" s="60"/>
      <c r="M53" s="60"/>
    </row>
    <row r="54" spans="1:44" s="61" customFormat="1" ht="16.149999999999999" customHeight="1" x14ac:dyDescent="0.15">
      <c r="D54" s="62" t="s">
        <v>250</v>
      </c>
      <c r="E54" s="63"/>
      <c r="F54" s="63"/>
      <c r="G54" s="63"/>
      <c r="H54" s="64"/>
      <c r="I54" s="64"/>
      <c r="J54" s="64"/>
      <c r="K54" s="64"/>
      <c r="L54" s="64"/>
      <c r="M54" s="64"/>
      <c r="N54" s="65"/>
    </row>
    <row r="55" spans="1:44" s="61" customFormat="1" ht="16.149999999999999" customHeight="1" x14ac:dyDescent="0.15">
      <c r="D55" s="66"/>
      <c r="E55" s="64"/>
      <c r="F55" s="64"/>
      <c r="G55" s="64"/>
      <c r="H55" s="64"/>
      <c r="I55" s="64"/>
      <c r="J55" s="64"/>
      <c r="K55" s="64"/>
      <c r="L55" s="64"/>
      <c r="M55" s="64"/>
      <c r="N55" s="65"/>
    </row>
    <row r="56" spans="1:44" s="61" customFormat="1" ht="16.149999999999999" customHeight="1" thickBot="1" x14ac:dyDescent="0.2">
      <c r="D56" s="67" t="s">
        <v>207</v>
      </c>
      <c r="E56" s="190"/>
      <c r="F56" s="190"/>
      <c r="G56" s="190"/>
      <c r="H56" s="190"/>
      <c r="I56" s="190"/>
      <c r="J56" s="69"/>
      <c r="K56" s="69"/>
      <c r="L56" s="69"/>
      <c r="M56" s="69"/>
      <c r="N56" s="69"/>
      <c r="O56" s="69"/>
      <c r="P56" s="69"/>
      <c r="Q56" s="69"/>
      <c r="R56" s="67"/>
      <c r="S56" s="70" t="s">
        <v>9</v>
      </c>
      <c r="T56" s="70"/>
      <c r="U56" s="70"/>
      <c r="V56" s="70"/>
    </row>
    <row r="57" spans="1:44" s="61" customFormat="1" ht="16.149999999999999" customHeight="1" thickBot="1" x14ac:dyDescent="0.2">
      <c r="D57" s="104" t="s">
        <v>8</v>
      </c>
      <c r="E57" s="656" t="s">
        <v>7</v>
      </c>
      <c r="F57" s="657"/>
      <c r="G57" s="657"/>
      <c r="H57" s="657"/>
      <c r="I57" s="658"/>
      <c r="J57" s="656" t="s">
        <v>6</v>
      </c>
      <c r="K57" s="657"/>
      <c r="L57" s="657"/>
      <c r="M57" s="658"/>
      <c r="N57" s="659" t="s">
        <v>208</v>
      </c>
      <c r="O57" s="660"/>
      <c r="P57" s="661"/>
      <c r="Q57" s="659" t="s">
        <v>209</v>
      </c>
      <c r="R57" s="660"/>
      <c r="S57" s="661"/>
      <c r="T57" s="659" t="s">
        <v>210</v>
      </c>
      <c r="U57" s="660"/>
      <c r="V57" s="661"/>
      <c r="W57" s="106" t="s">
        <v>5</v>
      </c>
      <c r="X57" s="107" t="s">
        <v>4</v>
      </c>
      <c r="Y57" s="656" t="s">
        <v>3</v>
      </c>
      <c r="Z57" s="662"/>
      <c r="AA57" s="105" t="s">
        <v>2</v>
      </c>
      <c r="AB57" s="107" t="s">
        <v>1</v>
      </c>
      <c r="AC57" s="108" t="s">
        <v>0</v>
      </c>
      <c r="AD57" s="76"/>
      <c r="AE57" s="191"/>
      <c r="AH57" s="402" t="s">
        <v>211</v>
      </c>
      <c r="AI57" s="402"/>
      <c r="AJ57" s="402"/>
      <c r="AK57" s="357" t="s">
        <v>219</v>
      </c>
      <c r="AL57" s="357"/>
      <c r="AM57" s="109"/>
      <c r="AN57" s="109"/>
      <c r="AO57" s="77"/>
      <c r="AP57" s="78">
        <v>1</v>
      </c>
    </row>
    <row r="58" spans="1:44" s="61" customFormat="1" ht="16.149999999999999" customHeight="1" x14ac:dyDescent="0.15">
      <c r="A58" s="61">
        <f>(AP57*100)+(AC58*10)+1</f>
        <v>111</v>
      </c>
      <c r="B58" s="79"/>
      <c r="C58" s="61">
        <v>111</v>
      </c>
      <c r="D58" s="358" t="s">
        <v>208</v>
      </c>
      <c r="E58" s="329" t="str">
        <f t="shared" ref="E58:E63" si="10">VLOOKUP(C58,$A$7:$M$39,5,FALSE)</f>
        <v>田元 志歩</v>
      </c>
      <c r="F58" s="330"/>
      <c r="G58" s="330"/>
      <c r="H58" s="330"/>
      <c r="I58" s="331"/>
      <c r="J58" s="436" t="str">
        <f t="shared" ref="J58:J63" si="11">VLOOKUP(C58,$A$7:$M$39,10,FALSE)</f>
        <v>フリー</v>
      </c>
      <c r="K58" s="437"/>
      <c r="L58" s="437"/>
      <c r="M58" s="438"/>
      <c r="N58" s="635"/>
      <c r="O58" s="636"/>
      <c r="P58" s="637"/>
      <c r="Q58" s="638">
        <v>6</v>
      </c>
      <c r="R58" s="200"/>
      <c r="S58" s="640">
        <v>0</v>
      </c>
      <c r="T58" s="638">
        <v>6</v>
      </c>
      <c r="U58" s="200"/>
      <c r="V58" s="640">
        <v>0</v>
      </c>
      <c r="W58" s="369">
        <f>Q58+T58</f>
        <v>12</v>
      </c>
      <c r="X58" s="371">
        <f>S58+V58</f>
        <v>0</v>
      </c>
      <c r="Y58" s="373">
        <f>W58/(X58+W58)</f>
        <v>1</v>
      </c>
      <c r="Z58" s="374"/>
      <c r="AA58" s="377">
        <f>COUNTIF(N58:V59,"○")</f>
        <v>2</v>
      </c>
      <c r="AB58" s="379">
        <f>COUNTIF(N58:V59,"×")</f>
        <v>0</v>
      </c>
      <c r="AC58" s="381">
        <f>RANK(AP59,AP59:AP63,1)</f>
        <v>1</v>
      </c>
      <c r="AD58" s="80"/>
      <c r="AE58" s="192"/>
      <c r="AF58" s="82"/>
      <c r="AG58" s="82"/>
      <c r="AH58" s="193" t="s">
        <v>16</v>
      </c>
      <c r="AI58" s="82"/>
      <c r="AJ58" s="82"/>
      <c r="AK58" s="82"/>
    </row>
    <row r="59" spans="1:44" s="61" customFormat="1" ht="16.149999999999999" customHeight="1" x14ac:dyDescent="0.15">
      <c r="A59" s="61">
        <f>(AP57*100)+(AC58*10)+2</f>
        <v>112</v>
      </c>
      <c r="B59" s="79"/>
      <c r="C59" s="61">
        <v>112</v>
      </c>
      <c r="D59" s="359"/>
      <c r="E59" s="351" t="str">
        <f t="shared" si="10"/>
        <v>中村 香澄</v>
      </c>
      <c r="F59" s="352"/>
      <c r="G59" s="352"/>
      <c r="H59" s="352"/>
      <c r="I59" s="353"/>
      <c r="J59" s="642" t="str">
        <f t="shared" si="11"/>
        <v>フリー</v>
      </c>
      <c r="K59" s="643"/>
      <c r="L59" s="643"/>
      <c r="M59" s="644"/>
      <c r="N59" s="635"/>
      <c r="O59" s="636"/>
      <c r="P59" s="637"/>
      <c r="Q59" s="639"/>
      <c r="R59" s="201" t="str">
        <f>IF(Q58&lt;S58,"×",IF(Q58&gt;S58,"○",IF(Q58="","",IF(S58="","",))))</f>
        <v>○</v>
      </c>
      <c r="S59" s="641"/>
      <c r="T59" s="639"/>
      <c r="U59" s="201" t="str">
        <f>IF(T58&lt;V58,"×",IF(T58&gt;V58,"○",IF(T58="","",IF(V58="","",))))</f>
        <v>○</v>
      </c>
      <c r="V59" s="641"/>
      <c r="W59" s="370"/>
      <c r="X59" s="372"/>
      <c r="Y59" s="375"/>
      <c r="Z59" s="376"/>
      <c r="AA59" s="378"/>
      <c r="AB59" s="380"/>
      <c r="AC59" s="382"/>
      <c r="AD59" s="80"/>
      <c r="AE59" s="192"/>
      <c r="AF59" s="84"/>
      <c r="AG59" s="84"/>
      <c r="AH59" s="325" t="s">
        <v>207</v>
      </c>
      <c r="AI59" s="325"/>
      <c r="AJ59" s="85" t="s">
        <v>208</v>
      </c>
      <c r="AK59" s="86" t="s">
        <v>212</v>
      </c>
      <c r="AL59" s="85" t="s">
        <v>209</v>
      </c>
      <c r="AM59" s="85"/>
      <c r="AN59" s="85"/>
      <c r="AO59" s="85"/>
      <c r="AP59" s="61">
        <f>RANK(AA58,$AA58:$AA63,0)*10+RANK(Y58,$Y58:$Z63,)</f>
        <v>11</v>
      </c>
      <c r="AR59" s="87" t="s">
        <v>213</v>
      </c>
    </row>
    <row r="60" spans="1:44" s="61" customFormat="1" ht="16.149999999999999" customHeight="1" x14ac:dyDescent="0.15">
      <c r="A60" s="61">
        <f>(AP57*100)+(AC60*10)+1</f>
        <v>121</v>
      </c>
      <c r="B60" s="79"/>
      <c r="C60" s="61">
        <v>221</v>
      </c>
      <c r="D60" s="327" t="s">
        <v>209</v>
      </c>
      <c r="E60" s="329" t="str">
        <f t="shared" si="10"/>
        <v>吉岡 ますみ</v>
      </c>
      <c r="F60" s="330"/>
      <c r="G60" s="330"/>
      <c r="H60" s="330"/>
      <c r="I60" s="331"/>
      <c r="J60" s="348" t="str">
        <f t="shared" si="11"/>
        <v>時之栖</v>
      </c>
      <c r="K60" s="349"/>
      <c r="L60" s="349"/>
      <c r="M60" s="350"/>
      <c r="N60" s="625">
        <f>S58</f>
        <v>0</v>
      </c>
      <c r="O60" s="202"/>
      <c r="P60" s="627">
        <f>Q58</f>
        <v>6</v>
      </c>
      <c r="Q60" s="613"/>
      <c r="R60" s="614"/>
      <c r="S60" s="631"/>
      <c r="T60" s="625">
        <v>6</v>
      </c>
      <c r="U60" s="202"/>
      <c r="V60" s="627">
        <v>3</v>
      </c>
      <c r="W60" s="339">
        <f>N60+T60</f>
        <v>6</v>
      </c>
      <c r="X60" s="341">
        <f>P60+V60</f>
        <v>9</v>
      </c>
      <c r="Y60" s="416">
        <f>W60/(X60+W60)</f>
        <v>0.4</v>
      </c>
      <c r="Z60" s="417"/>
      <c r="AA60" s="378">
        <f>COUNTIF(N60:V61,"○")</f>
        <v>1</v>
      </c>
      <c r="AB60" s="380">
        <f>COUNTIF(N60:V61,"×")</f>
        <v>1</v>
      </c>
      <c r="AC60" s="382">
        <f>RANK(AP61,AP59:AP63,1)</f>
        <v>2</v>
      </c>
      <c r="AD60" s="80"/>
      <c r="AE60" s="192"/>
      <c r="AF60" s="84"/>
      <c r="AG60" s="84"/>
      <c r="AH60" s="325" t="s">
        <v>214</v>
      </c>
      <c r="AI60" s="325"/>
      <c r="AJ60" s="85" t="s">
        <v>209</v>
      </c>
      <c r="AK60" s="86" t="s">
        <v>212</v>
      </c>
      <c r="AL60" s="85" t="s">
        <v>210</v>
      </c>
      <c r="AM60" s="85"/>
      <c r="AN60" s="85"/>
      <c r="AO60" s="85"/>
      <c r="AR60" s="87"/>
    </row>
    <row r="61" spans="1:44" s="61" customFormat="1" ht="16.149999999999999" customHeight="1" x14ac:dyDescent="0.15">
      <c r="A61" s="61">
        <f>(AP57*100)+(AC60*10)+2</f>
        <v>122</v>
      </c>
      <c r="B61" s="79"/>
      <c r="C61" s="61">
        <v>222</v>
      </c>
      <c r="D61" s="359"/>
      <c r="E61" s="351" t="str">
        <f t="shared" si="10"/>
        <v>宮永 京子</v>
      </c>
      <c r="F61" s="352"/>
      <c r="G61" s="352"/>
      <c r="H61" s="352"/>
      <c r="I61" s="353"/>
      <c r="J61" s="354" t="str">
        <f t="shared" si="11"/>
        <v>清水町ﾛｰﾝＴＣ</v>
      </c>
      <c r="K61" s="355"/>
      <c r="L61" s="355"/>
      <c r="M61" s="356"/>
      <c r="N61" s="630"/>
      <c r="O61" s="201" t="str">
        <f>IF(N60&lt;P60,"×",IF(N60&gt;P60,"○",IF(Q58="","",IF(S58="","",))))</f>
        <v>×</v>
      </c>
      <c r="P61" s="629"/>
      <c r="Q61" s="632"/>
      <c r="R61" s="633"/>
      <c r="S61" s="634"/>
      <c r="T61" s="630"/>
      <c r="U61" s="203" t="str">
        <f>IF(T60&lt;V60,"×",IF(T60&gt;V60,"○",IF(T60="","",IF(V60="","",))))</f>
        <v>○</v>
      </c>
      <c r="V61" s="629"/>
      <c r="W61" s="414"/>
      <c r="X61" s="415"/>
      <c r="Y61" s="418"/>
      <c r="Z61" s="419"/>
      <c r="AA61" s="378"/>
      <c r="AB61" s="380"/>
      <c r="AC61" s="382"/>
      <c r="AD61" s="80"/>
      <c r="AE61" s="192"/>
      <c r="AF61" s="84"/>
      <c r="AG61" s="84"/>
      <c r="AH61" s="325" t="s">
        <v>215</v>
      </c>
      <c r="AI61" s="325"/>
      <c r="AJ61" s="85" t="s">
        <v>208</v>
      </c>
      <c r="AK61" s="86" t="s">
        <v>212</v>
      </c>
      <c r="AL61" s="85" t="s">
        <v>210</v>
      </c>
      <c r="AM61" s="85"/>
      <c r="AN61" s="85"/>
      <c r="AO61" s="85"/>
      <c r="AP61" s="61">
        <f>RANK(AA60,$AA58:$AA63,0)*10+RANK(Y60,$Y58:$Z63,)</f>
        <v>22</v>
      </c>
      <c r="AR61" s="87" t="s">
        <v>216</v>
      </c>
    </row>
    <row r="62" spans="1:44" s="61" customFormat="1" ht="16.149999999999999" customHeight="1" x14ac:dyDescent="0.15">
      <c r="A62" s="61">
        <f>(AP57*100)+(AC62*10)+1</f>
        <v>131</v>
      </c>
      <c r="B62" s="79"/>
      <c r="C62" s="61">
        <v>321</v>
      </c>
      <c r="D62" s="327" t="s">
        <v>210</v>
      </c>
      <c r="E62" s="329" t="str">
        <f t="shared" si="10"/>
        <v>入野 麻衣子</v>
      </c>
      <c r="F62" s="330"/>
      <c r="G62" s="330"/>
      <c r="H62" s="330"/>
      <c r="I62" s="331"/>
      <c r="J62" s="348" t="str">
        <f t="shared" si="11"/>
        <v>東伊豆ＴＣ</v>
      </c>
      <c r="K62" s="349"/>
      <c r="L62" s="349"/>
      <c r="M62" s="350"/>
      <c r="N62" s="625">
        <f>V58</f>
        <v>0</v>
      </c>
      <c r="O62" s="202"/>
      <c r="P62" s="627">
        <f>T58</f>
        <v>6</v>
      </c>
      <c r="Q62" s="625">
        <f>V60</f>
        <v>3</v>
      </c>
      <c r="R62" s="202"/>
      <c r="S62" s="627">
        <f>T60</f>
        <v>6</v>
      </c>
      <c r="T62" s="613"/>
      <c r="U62" s="614"/>
      <c r="V62" s="631"/>
      <c r="W62" s="339">
        <f>N62+Q62</f>
        <v>3</v>
      </c>
      <c r="X62" s="341">
        <f>P62+S62</f>
        <v>12</v>
      </c>
      <c r="Y62" s="416">
        <f>W62/(X62+W62)</f>
        <v>0.2</v>
      </c>
      <c r="Z62" s="417"/>
      <c r="AA62" s="378">
        <f>COUNTIF(N62:V63,"○")</f>
        <v>0</v>
      </c>
      <c r="AB62" s="380">
        <f>COUNTIF(N62:V63,"×")</f>
        <v>2</v>
      </c>
      <c r="AC62" s="382">
        <f>RANK(AP63,AP59:AP63,1)</f>
        <v>3</v>
      </c>
      <c r="AD62" s="80"/>
      <c r="AE62" s="192"/>
      <c r="AF62" s="84"/>
      <c r="AG62" s="84"/>
      <c r="AH62" s="193"/>
      <c r="AI62" s="88"/>
      <c r="AJ62" s="88"/>
      <c r="AK62" s="88"/>
      <c r="AR62" s="87"/>
    </row>
    <row r="63" spans="1:44" s="61" customFormat="1" ht="16.149999999999999" customHeight="1" thickBot="1" x14ac:dyDescent="0.2">
      <c r="A63" s="61">
        <f>(AP57*100)+(AC62*10)+2</f>
        <v>132</v>
      </c>
      <c r="B63" s="79"/>
      <c r="C63" s="61">
        <v>322</v>
      </c>
      <c r="D63" s="328"/>
      <c r="E63" s="439" t="str">
        <f t="shared" si="10"/>
        <v>齋藤 容子</v>
      </c>
      <c r="F63" s="440"/>
      <c r="G63" s="440"/>
      <c r="H63" s="440"/>
      <c r="I63" s="441"/>
      <c r="J63" s="449" t="str">
        <f t="shared" si="11"/>
        <v>アドバンテージ</v>
      </c>
      <c r="K63" s="450"/>
      <c r="L63" s="450"/>
      <c r="M63" s="451"/>
      <c r="N63" s="626"/>
      <c r="O63" s="204" t="str">
        <f>IF(N62&lt;P62,"×",IF(N62&gt;P62,"○",IF(V58="","",IF(T58="","",))))</f>
        <v>×</v>
      </c>
      <c r="P63" s="628"/>
      <c r="Q63" s="626"/>
      <c r="R63" s="204" t="str">
        <f>IF(Q62&lt;S62,"×",IF(Q62&gt;S62,"○",IF(T60="","",IF(V60="","",))))</f>
        <v>×</v>
      </c>
      <c r="S63" s="628"/>
      <c r="T63" s="616"/>
      <c r="U63" s="617"/>
      <c r="V63" s="655"/>
      <c r="W63" s="340"/>
      <c r="X63" s="342"/>
      <c r="Y63" s="429"/>
      <c r="Z63" s="430"/>
      <c r="AA63" s="407"/>
      <c r="AB63" s="408"/>
      <c r="AC63" s="409"/>
      <c r="AD63" s="80"/>
      <c r="AE63" s="192"/>
      <c r="AF63" s="84"/>
      <c r="AG63" s="84"/>
      <c r="AH63" s="193"/>
      <c r="AI63" s="88"/>
      <c r="AJ63" s="88"/>
      <c r="AK63" s="88"/>
      <c r="AP63" s="61">
        <f>RANK(AA62,$AA58:$AA63,0)*10+RANK(Y62,$Y58:$Z63,)</f>
        <v>33</v>
      </c>
      <c r="AR63" s="87" t="s">
        <v>217</v>
      </c>
    </row>
    <row r="64" spans="1:44" s="61" customFormat="1" ht="16.149999999999999" customHeight="1" x14ac:dyDescent="0.15">
      <c r="AR64" s="87"/>
    </row>
    <row r="65" spans="1:48" s="61" customFormat="1" ht="16.149999999999999" customHeight="1" thickBot="1" x14ac:dyDescent="0.2">
      <c r="D65" s="67" t="s">
        <v>214</v>
      </c>
      <c r="E65" s="190"/>
      <c r="F65" s="190"/>
      <c r="G65" s="190"/>
      <c r="H65" s="190"/>
      <c r="I65" s="190"/>
      <c r="J65" s="69"/>
      <c r="K65" s="69"/>
      <c r="L65" s="69"/>
      <c r="M65" s="69"/>
      <c r="N65" s="69"/>
      <c r="O65" s="69"/>
      <c r="P65" s="69"/>
      <c r="Q65" s="69"/>
      <c r="R65" s="67"/>
      <c r="S65" s="70" t="s">
        <v>9</v>
      </c>
      <c r="T65" s="70"/>
      <c r="U65" s="70"/>
      <c r="V65" s="70"/>
    </row>
    <row r="66" spans="1:48" s="61" customFormat="1" ht="16.149999999999999" customHeight="1" thickBot="1" x14ac:dyDescent="0.2">
      <c r="D66" s="104" t="s">
        <v>8</v>
      </c>
      <c r="E66" s="656" t="s">
        <v>7</v>
      </c>
      <c r="F66" s="657"/>
      <c r="G66" s="657"/>
      <c r="H66" s="657"/>
      <c r="I66" s="658"/>
      <c r="J66" s="656" t="s">
        <v>6</v>
      </c>
      <c r="K66" s="657"/>
      <c r="L66" s="657"/>
      <c r="M66" s="658"/>
      <c r="N66" s="659" t="s">
        <v>218</v>
      </c>
      <c r="O66" s="660"/>
      <c r="P66" s="661"/>
      <c r="Q66" s="659" t="s">
        <v>219</v>
      </c>
      <c r="R66" s="660"/>
      <c r="S66" s="661"/>
      <c r="T66" s="659" t="s">
        <v>221</v>
      </c>
      <c r="U66" s="660"/>
      <c r="V66" s="661"/>
      <c r="W66" s="106" t="s">
        <v>5</v>
      </c>
      <c r="X66" s="107" t="s">
        <v>4</v>
      </c>
      <c r="Y66" s="656" t="s">
        <v>3</v>
      </c>
      <c r="Z66" s="662"/>
      <c r="AA66" s="105" t="s">
        <v>2</v>
      </c>
      <c r="AB66" s="107" t="s">
        <v>1</v>
      </c>
      <c r="AC66" s="108" t="s">
        <v>0</v>
      </c>
      <c r="AD66" s="76"/>
      <c r="AE66" s="191"/>
      <c r="AH66" s="402" t="s">
        <v>211</v>
      </c>
      <c r="AI66" s="402"/>
      <c r="AJ66" s="402"/>
      <c r="AK66" s="357" t="s">
        <v>221</v>
      </c>
      <c r="AL66" s="357"/>
      <c r="AM66" s="109"/>
      <c r="AN66" s="109"/>
      <c r="AO66" s="77"/>
      <c r="AP66" s="78">
        <v>2</v>
      </c>
    </row>
    <row r="67" spans="1:48" s="61" customFormat="1" ht="16.149999999999999" customHeight="1" x14ac:dyDescent="0.15">
      <c r="A67" s="61">
        <f>(AP66*100)+(AC67*10)+1</f>
        <v>221</v>
      </c>
      <c r="B67" s="79"/>
      <c r="C67" s="61">
        <v>211</v>
      </c>
      <c r="D67" s="358" t="s">
        <v>218</v>
      </c>
      <c r="E67" s="329" t="str">
        <f t="shared" ref="E67:E72" si="12">VLOOKUP(C67,$A$7:$M$39,5,FALSE)</f>
        <v>長田　　望</v>
      </c>
      <c r="F67" s="330"/>
      <c r="G67" s="330"/>
      <c r="H67" s="330"/>
      <c r="I67" s="331"/>
      <c r="J67" s="436" t="str">
        <f t="shared" ref="J67:J72" si="13">VLOOKUP(C67,$A$7:$M$39,10,FALSE)</f>
        <v>SSA綾瀬</v>
      </c>
      <c r="K67" s="437"/>
      <c r="L67" s="437"/>
      <c r="M67" s="438"/>
      <c r="N67" s="635"/>
      <c r="O67" s="636"/>
      <c r="P67" s="637"/>
      <c r="Q67" s="638">
        <v>6</v>
      </c>
      <c r="R67" s="200"/>
      <c r="S67" s="640">
        <v>3</v>
      </c>
      <c r="T67" s="638">
        <v>3</v>
      </c>
      <c r="U67" s="200"/>
      <c r="V67" s="640">
        <v>6</v>
      </c>
      <c r="W67" s="369">
        <f>Q67+T67</f>
        <v>9</v>
      </c>
      <c r="X67" s="371">
        <f>S67+V67</f>
        <v>9</v>
      </c>
      <c r="Y67" s="373">
        <f>W67/(X67+W67)</f>
        <v>0.5</v>
      </c>
      <c r="Z67" s="374"/>
      <c r="AA67" s="377">
        <f>COUNTIF(N67:V68,"○")</f>
        <v>1</v>
      </c>
      <c r="AB67" s="379">
        <f>COUNTIF(N67:V68,"×")</f>
        <v>1</v>
      </c>
      <c r="AC67" s="381">
        <f>RANK(AP68,AP68:AP72,1)</f>
        <v>2</v>
      </c>
      <c r="AD67" s="80"/>
      <c r="AE67" s="192"/>
      <c r="AF67" s="82"/>
      <c r="AG67" s="82"/>
      <c r="AH67" s="193" t="s">
        <v>16</v>
      </c>
      <c r="AI67" s="82"/>
      <c r="AJ67" s="82"/>
      <c r="AK67" s="82"/>
    </row>
    <row r="68" spans="1:48" s="61" customFormat="1" ht="16.149999999999999" customHeight="1" x14ac:dyDescent="0.15">
      <c r="A68" s="61">
        <f>(AP66*100)+(AC67*10)+2</f>
        <v>222</v>
      </c>
      <c r="B68" s="79"/>
      <c r="C68" s="61">
        <v>212</v>
      </c>
      <c r="D68" s="359"/>
      <c r="E68" s="351" t="str">
        <f t="shared" si="12"/>
        <v>木村 仁美</v>
      </c>
      <c r="F68" s="352"/>
      <c r="G68" s="352"/>
      <c r="H68" s="352"/>
      <c r="I68" s="353"/>
      <c r="J68" s="642" t="str">
        <f t="shared" si="13"/>
        <v>SSA綾瀬</v>
      </c>
      <c r="K68" s="643"/>
      <c r="L68" s="643"/>
      <c r="M68" s="644"/>
      <c r="N68" s="635"/>
      <c r="O68" s="636"/>
      <c r="P68" s="637"/>
      <c r="Q68" s="639"/>
      <c r="R68" s="201" t="str">
        <f>IF(Q67&lt;S67,"×",IF(Q67&gt;S67,"○",IF(Q67="","",IF(S67="","",))))</f>
        <v>○</v>
      </c>
      <c r="S68" s="641"/>
      <c r="T68" s="639"/>
      <c r="U68" s="201" t="str">
        <f>IF(T67&lt;V67,"×",IF(T67&gt;V67,"○",IF(T67="","",IF(V67="","",))))</f>
        <v>×</v>
      </c>
      <c r="V68" s="641"/>
      <c r="W68" s="370"/>
      <c r="X68" s="372"/>
      <c r="Y68" s="375"/>
      <c r="Z68" s="376"/>
      <c r="AA68" s="378"/>
      <c r="AB68" s="380"/>
      <c r="AC68" s="382"/>
      <c r="AD68" s="80"/>
      <c r="AE68" s="192"/>
      <c r="AF68" s="84"/>
      <c r="AG68" s="84"/>
      <c r="AH68" s="325" t="s">
        <v>207</v>
      </c>
      <c r="AI68" s="325"/>
      <c r="AJ68" s="85" t="s">
        <v>218</v>
      </c>
      <c r="AK68" s="86" t="s">
        <v>212</v>
      </c>
      <c r="AL68" s="85" t="s">
        <v>219</v>
      </c>
      <c r="AM68" s="85"/>
      <c r="AN68" s="85"/>
      <c r="AO68" s="85"/>
      <c r="AP68" s="61">
        <f>RANK(AA67,$AA67:$AA72,0)*10+RANK(Y67,$Y67:$Z72,)</f>
        <v>22</v>
      </c>
      <c r="AR68" s="87" t="s">
        <v>220</v>
      </c>
    </row>
    <row r="69" spans="1:48" s="61" customFormat="1" ht="16.149999999999999" customHeight="1" x14ac:dyDescent="0.15">
      <c r="A69" s="61">
        <f>(AP66*100)+(AC69*10)+1</f>
        <v>231</v>
      </c>
      <c r="B69" s="79"/>
      <c r="C69" s="61">
        <v>121</v>
      </c>
      <c r="D69" s="327" t="s">
        <v>219</v>
      </c>
      <c r="E69" s="329" t="str">
        <f t="shared" si="12"/>
        <v>鈴木 清美</v>
      </c>
      <c r="F69" s="330"/>
      <c r="G69" s="330"/>
      <c r="H69" s="330"/>
      <c r="I69" s="331"/>
      <c r="J69" s="348" t="str">
        <f t="shared" si="13"/>
        <v>Ｒ＆Ｂ</v>
      </c>
      <c r="K69" s="349"/>
      <c r="L69" s="349"/>
      <c r="M69" s="350"/>
      <c r="N69" s="625">
        <f>S67</f>
        <v>3</v>
      </c>
      <c r="O69" s="202"/>
      <c r="P69" s="627">
        <f>Q67</f>
        <v>6</v>
      </c>
      <c r="Q69" s="613"/>
      <c r="R69" s="614"/>
      <c r="S69" s="631"/>
      <c r="T69" s="625">
        <v>3</v>
      </c>
      <c r="U69" s="202"/>
      <c r="V69" s="627">
        <v>6</v>
      </c>
      <c r="W69" s="339">
        <f>N69+T69</f>
        <v>6</v>
      </c>
      <c r="X69" s="341">
        <f>P69+V69</f>
        <v>12</v>
      </c>
      <c r="Y69" s="403">
        <f>W69/(X69+W69)</f>
        <v>0.33333333333333331</v>
      </c>
      <c r="Z69" s="404"/>
      <c r="AA69" s="378">
        <f>COUNTIF(N69:V70,"○")</f>
        <v>0</v>
      </c>
      <c r="AB69" s="380">
        <f>COUNTIF(N69:V70,"×")</f>
        <v>2</v>
      </c>
      <c r="AC69" s="382">
        <f>RANK(AP70,AP68:AP72,1)</f>
        <v>3</v>
      </c>
      <c r="AD69" s="80"/>
      <c r="AE69" s="192"/>
      <c r="AF69" s="84"/>
      <c r="AG69" s="84"/>
      <c r="AH69" s="325" t="s">
        <v>214</v>
      </c>
      <c r="AI69" s="325"/>
      <c r="AJ69" s="85" t="s">
        <v>219</v>
      </c>
      <c r="AK69" s="86" t="s">
        <v>212</v>
      </c>
      <c r="AL69" s="85" t="s">
        <v>221</v>
      </c>
      <c r="AM69" s="85"/>
      <c r="AN69" s="85"/>
      <c r="AO69" s="85"/>
      <c r="AR69" s="87"/>
    </row>
    <row r="70" spans="1:48" s="61" customFormat="1" ht="16.149999999999999" customHeight="1" x14ac:dyDescent="0.15">
      <c r="A70" s="61">
        <f>(AP66*100)+(AC69*10)+2</f>
        <v>232</v>
      </c>
      <c r="B70" s="79"/>
      <c r="C70" s="61">
        <v>122</v>
      </c>
      <c r="D70" s="359"/>
      <c r="E70" s="351" t="str">
        <f t="shared" si="12"/>
        <v>鈴木 友香</v>
      </c>
      <c r="F70" s="352"/>
      <c r="G70" s="352"/>
      <c r="H70" s="352"/>
      <c r="I70" s="353"/>
      <c r="J70" s="354" t="str">
        <f t="shared" si="13"/>
        <v>フリー</v>
      </c>
      <c r="K70" s="355"/>
      <c r="L70" s="355"/>
      <c r="M70" s="356"/>
      <c r="N70" s="630"/>
      <c r="O70" s="201" t="str">
        <f>IF(N69&lt;P69,"×",IF(N69&gt;P69,"○",IF(Q67="","",IF(S67="","",))))</f>
        <v>×</v>
      </c>
      <c r="P70" s="629"/>
      <c r="Q70" s="632"/>
      <c r="R70" s="633"/>
      <c r="S70" s="634"/>
      <c r="T70" s="630"/>
      <c r="U70" s="203" t="str">
        <f>IF(T69&lt;V69,"×",IF(T69&gt;V69,"○",IF(T69="","",IF(V69="","",))))</f>
        <v>×</v>
      </c>
      <c r="V70" s="629"/>
      <c r="W70" s="414"/>
      <c r="X70" s="415"/>
      <c r="Y70" s="445"/>
      <c r="Z70" s="446"/>
      <c r="AA70" s="378"/>
      <c r="AB70" s="380"/>
      <c r="AC70" s="382"/>
      <c r="AD70" s="80"/>
      <c r="AE70" s="192"/>
      <c r="AF70" s="84"/>
      <c r="AG70" s="84"/>
      <c r="AH70" s="325" t="s">
        <v>215</v>
      </c>
      <c r="AI70" s="325"/>
      <c r="AJ70" s="85" t="s">
        <v>218</v>
      </c>
      <c r="AK70" s="86" t="s">
        <v>212</v>
      </c>
      <c r="AL70" s="85" t="s">
        <v>221</v>
      </c>
      <c r="AM70" s="85"/>
      <c r="AN70" s="85"/>
      <c r="AO70" s="85"/>
      <c r="AP70" s="61">
        <f>RANK(AA69,$AA67:$AA72,0)*10+RANK(Y69,$Y67:$Z72,)</f>
        <v>33</v>
      </c>
      <c r="AR70" s="87" t="s">
        <v>222</v>
      </c>
    </row>
    <row r="71" spans="1:48" s="61" customFormat="1" ht="16.149999999999999" customHeight="1" x14ac:dyDescent="0.15">
      <c r="A71" s="61">
        <f>(AP66*100)+(AC71*10)+1</f>
        <v>211</v>
      </c>
      <c r="B71" s="79"/>
      <c r="C71" s="61">
        <v>311</v>
      </c>
      <c r="D71" s="327" t="s">
        <v>221</v>
      </c>
      <c r="E71" s="329" t="str">
        <f t="shared" si="12"/>
        <v>藤田 真帆</v>
      </c>
      <c r="F71" s="330"/>
      <c r="G71" s="330"/>
      <c r="H71" s="330"/>
      <c r="I71" s="331"/>
      <c r="J71" s="348" t="str">
        <f t="shared" si="13"/>
        <v>JR東日本</v>
      </c>
      <c r="K71" s="349"/>
      <c r="L71" s="349"/>
      <c r="M71" s="350"/>
      <c r="N71" s="625">
        <f>V67</f>
        <v>6</v>
      </c>
      <c r="O71" s="202"/>
      <c r="P71" s="627">
        <f>T67</f>
        <v>3</v>
      </c>
      <c r="Q71" s="625">
        <f>V69</f>
        <v>6</v>
      </c>
      <c r="R71" s="202"/>
      <c r="S71" s="627">
        <f>T69</f>
        <v>3</v>
      </c>
      <c r="T71" s="613"/>
      <c r="U71" s="614"/>
      <c r="V71" s="631"/>
      <c r="W71" s="339">
        <f>N71+Q71</f>
        <v>12</v>
      </c>
      <c r="X71" s="341">
        <f>P71+S71</f>
        <v>6</v>
      </c>
      <c r="Y71" s="416">
        <f>W71/(X71+W71)</f>
        <v>0.66666666666666663</v>
      </c>
      <c r="Z71" s="417"/>
      <c r="AA71" s="378">
        <f>COUNTIF(N71:V72,"○")</f>
        <v>2</v>
      </c>
      <c r="AB71" s="380">
        <f>COUNTIF(N71:V72,"×")</f>
        <v>0</v>
      </c>
      <c r="AC71" s="382">
        <f>RANK(AP72,AP68:AP72,1)</f>
        <v>1</v>
      </c>
      <c r="AD71" s="80"/>
      <c r="AE71" s="192"/>
      <c r="AF71" s="84"/>
      <c r="AG71" s="84"/>
      <c r="AH71" s="193"/>
      <c r="AI71" s="88"/>
      <c r="AJ71" s="88"/>
      <c r="AK71" s="88"/>
      <c r="AR71" s="87"/>
    </row>
    <row r="72" spans="1:48" s="61" customFormat="1" ht="16.149999999999999" customHeight="1" thickBot="1" x14ac:dyDescent="0.2">
      <c r="A72" s="61">
        <f>(AP66*100)+(AC71*10)+2</f>
        <v>212</v>
      </c>
      <c r="B72" s="79"/>
      <c r="C72" s="61">
        <v>312</v>
      </c>
      <c r="D72" s="328"/>
      <c r="E72" s="439" t="str">
        <f t="shared" si="12"/>
        <v>藤田 悠理乃</v>
      </c>
      <c r="F72" s="440"/>
      <c r="G72" s="440"/>
      <c r="H72" s="440"/>
      <c r="I72" s="441"/>
      <c r="J72" s="449" t="str">
        <f t="shared" si="13"/>
        <v>フリー</v>
      </c>
      <c r="K72" s="450"/>
      <c r="L72" s="450"/>
      <c r="M72" s="451"/>
      <c r="N72" s="626"/>
      <c r="O72" s="204" t="str">
        <f>IF(N71&lt;P71,"×",IF(N71&gt;P71,"○",IF(V67="","",IF(T67="","",))))</f>
        <v>○</v>
      </c>
      <c r="P72" s="628"/>
      <c r="Q72" s="626"/>
      <c r="R72" s="204" t="str">
        <f>IF(Q71&lt;S71,"×",IF(Q71&gt;S71,"○",IF(T69="","",IF(V69="","",))))</f>
        <v>○</v>
      </c>
      <c r="S72" s="628"/>
      <c r="T72" s="616"/>
      <c r="U72" s="617"/>
      <c r="V72" s="655"/>
      <c r="W72" s="340"/>
      <c r="X72" s="342"/>
      <c r="Y72" s="429"/>
      <c r="Z72" s="430"/>
      <c r="AA72" s="407"/>
      <c r="AB72" s="408"/>
      <c r="AC72" s="409"/>
      <c r="AD72" s="80"/>
      <c r="AE72" s="192"/>
      <c r="AF72" s="84"/>
      <c r="AG72" s="84"/>
      <c r="AH72" s="192"/>
      <c r="AI72" s="88"/>
      <c r="AJ72" s="88"/>
      <c r="AK72" s="88"/>
      <c r="AP72" s="61">
        <f>RANK(AA71,$AA67:$AA72,0)*10+RANK(Y71,$Y67:$Z72,)</f>
        <v>11</v>
      </c>
      <c r="AR72" s="87" t="s">
        <v>223</v>
      </c>
    </row>
    <row r="73" spans="1:48" s="61" customFormat="1" ht="16.149999999999999" customHeight="1" x14ac:dyDescent="0.15"/>
    <row r="74" spans="1:48" s="61" customFormat="1" ht="16.149999999999999" customHeight="1" x14ac:dyDescent="0.15"/>
    <row r="75" spans="1:48" s="61" customFormat="1" ht="16.149999999999999" customHeight="1" x14ac:dyDescent="0.15"/>
    <row r="76" spans="1:48" s="61" customFormat="1" ht="16.149999999999999" customHeight="1" x14ac:dyDescent="0.15">
      <c r="D76" s="62" t="s">
        <v>251</v>
      </c>
    </row>
    <row r="77" spans="1:48" s="61" customFormat="1" ht="16.149999999999999" customHeight="1" x14ac:dyDescent="0.15"/>
    <row r="78" spans="1:48" s="61" customFormat="1" ht="16.149999999999999" customHeight="1" x14ac:dyDescent="0.15"/>
    <row r="79" spans="1:48" s="61" customFormat="1" ht="16.149999999999999" customHeight="1" x14ac:dyDescent="0.15">
      <c r="B79" s="61">
        <v>111</v>
      </c>
      <c r="D79" s="611">
        <v>1</v>
      </c>
      <c r="E79" s="329" t="str">
        <f>VLOOKUP(B79,$A$58:$M$72,5,FALSE)</f>
        <v>田元 志歩</v>
      </c>
      <c r="F79" s="330"/>
      <c r="G79" s="330"/>
      <c r="H79" s="330"/>
      <c r="I79" s="331"/>
      <c r="J79" s="348" t="str">
        <f>VLOOKUP(B79,$A$58:$M$72,10,FALSE)</f>
        <v>フリー</v>
      </c>
      <c r="K79" s="349"/>
      <c r="L79" s="349"/>
      <c r="M79" s="350"/>
      <c r="N79" s="249"/>
      <c r="O79" s="250"/>
    </row>
    <row r="80" spans="1:48" s="61" customFormat="1" ht="16.149999999999999" customHeight="1" x14ac:dyDescent="0.15">
      <c r="B80" s="61">
        <v>112</v>
      </c>
      <c r="D80" s="612"/>
      <c r="E80" s="351" t="str">
        <f>VLOOKUP(B80,$A$58:$M$72,5,FALSE)</f>
        <v>中村 香澄</v>
      </c>
      <c r="F80" s="352"/>
      <c r="G80" s="352"/>
      <c r="H80" s="352"/>
      <c r="I80" s="353"/>
      <c r="J80" s="354" t="str">
        <f>VLOOKUP(B80,$A$58:$M$72,10,FALSE)</f>
        <v>フリー</v>
      </c>
      <c r="K80" s="355"/>
      <c r="L80" s="355"/>
      <c r="M80" s="356"/>
      <c r="N80" s="257"/>
      <c r="O80" s="258"/>
      <c r="R80" s="325" t="s">
        <v>252</v>
      </c>
      <c r="S80" s="325"/>
      <c r="T80" s="325"/>
      <c r="U80" s="325"/>
      <c r="V80" s="195"/>
      <c r="AR80" s="91" t="s">
        <v>225</v>
      </c>
      <c r="AS80" s="91"/>
      <c r="AT80" s="91"/>
      <c r="AU80" s="91"/>
      <c r="AV80" s="91"/>
    </row>
    <row r="81" spans="2:53" s="61" customFormat="1" ht="16.149999999999999" customHeight="1" x14ac:dyDescent="0.15">
      <c r="D81" s="65"/>
      <c r="E81" s="65"/>
      <c r="F81" s="65"/>
      <c r="G81" s="65"/>
      <c r="H81" s="65"/>
      <c r="I81" s="65"/>
      <c r="J81" s="79"/>
      <c r="K81" s="79"/>
      <c r="L81" s="79"/>
      <c r="M81" s="79"/>
      <c r="N81" s="79"/>
      <c r="O81" s="259"/>
      <c r="P81" s="256">
        <v>8</v>
      </c>
      <c r="R81" s="326" t="s">
        <v>450</v>
      </c>
      <c r="S81" s="326"/>
      <c r="T81" s="326"/>
      <c r="U81" s="326"/>
      <c r="AR81" s="91"/>
      <c r="AS81" s="91"/>
      <c r="AT81" s="91"/>
      <c r="AU81" s="91"/>
      <c r="AV81" s="91"/>
    </row>
    <row r="82" spans="2:53" s="61" customFormat="1" ht="16.149999999999999" customHeight="1" x14ac:dyDescent="0.15">
      <c r="D82" s="65"/>
      <c r="E82" s="65"/>
      <c r="F82" s="65"/>
      <c r="G82" s="65"/>
      <c r="H82" s="65"/>
      <c r="I82" s="65"/>
      <c r="J82" s="79"/>
      <c r="K82" s="79"/>
      <c r="L82" s="79"/>
      <c r="M82" s="79"/>
      <c r="N82" s="79"/>
      <c r="O82" s="92"/>
      <c r="P82" s="61">
        <v>1</v>
      </c>
      <c r="R82" s="326"/>
      <c r="S82" s="326"/>
      <c r="T82" s="326"/>
      <c r="U82" s="326"/>
      <c r="AR82" s="57"/>
      <c r="AS82" s="57"/>
      <c r="AT82" s="57"/>
      <c r="AU82" s="57"/>
      <c r="AV82" s="57"/>
    </row>
    <row r="83" spans="2:53" s="61" customFormat="1" ht="16.149999999999999" customHeight="1" x14ac:dyDescent="0.15">
      <c r="B83" s="61">
        <v>211</v>
      </c>
      <c r="D83" s="611">
        <v>2</v>
      </c>
      <c r="E83" s="329" t="str">
        <f>VLOOKUP(B83,$A$58:$M$72,5,FALSE)</f>
        <v>藤田 真帆</v>
      </c>
      <c r="F83" s="330"/>
      <c r="G83" s="330"/>
      <c r="H83" s="330"/>
      <c r="I83" s="331"/>
      <c r="J83" s="348" t="str">
        <f>VLOOKUP(B83,$A$58:$M$72,10,FALSE)</f>
        <v>JR東日本</v>
      </c>
      <c r="K83" s="349"/>
      <c r="L83" s="349"/>
      <c r="M83" s="350"/>
      <c r="N83" s="94"/>
      <c r="O83" s="95"/>
      <c r="S83" s="193"/>
      <c r="T83" s="193"/>
      <c r="U83" s="193"/>
      <c r="AR83" s="57"/>
      <c r="AS83" s="57"/>
      <c r="AT83" s="57"/>
      <c r="AU83" s="57"/>
      <c r="AV83" s="57"/>
    </row>
    <row r="84" spans="2:53" s="61" customFormat="1" ht="16.149999999999999" customHeight="1" x14ac:dyDescent="0.15">
      <c r="B84" s="61">
        <v>212</v>
      </c>
      <c r="D84" s="612"/>
      <c r="E84" s="351" t="str">
        <f>VLOOKUP(B84,$A$58:$M$72,5,FALSE)</f>
        <v>藤田 悠理乃</v>
      </c>
      <c r="F84" s="352"/>
      <c r="G84" s="352"/>
      <c r="H84" s="352"/>
      <c r="I84" s="353"/>
      <c r="J84" s="354" t="str">
        <f>VLOOKUP(B84,$A$58:$M$72,10,FALSE)</f>
        <v>フリー</v>
      </c>
      <c r="K84" s="355"/>
      <c r="L84" s="355"/>
      <c r="M84" s="356"/>
      <c r="N84" s="79"/>
      <c r="AC84" s="266"/>
      <c r="AR84" s="91" t="s">
        <v>226</v>
      </c>
      <c r="AS84" s="91"/>
      <c r="AT84" s="91"/>
      <c r="AU84" s="91"/>
      <c r="AV84" s="91"/>
    </row>
    <row r="85" spans="2:53" s="61" customFormat="1" ht="16.149999999999999" customHeight="1" x14ac:dyDescent="0.15">
      <c r="AR85" s="91"/>
      <c r="AS85" s="91"/>
      <c r="AT85" s="91"/>
      <c r="AU85" s="91"/>
      <c r="AV85" s="91"/>
    </row>
    <row r="86" spans="2:53" s="61" customFormat="1" ht="16.149999999999999" customHeight="1" x14ac:dyDescent="0.15">
      <c r="AR86" s="57"/>
      <c r="AS86" s="57"/>
      <c r="AT86" s="57"/>
      <c r="AU86" s="57"/>
      <c r="AV86" s="57"/>
    </row>
    <row r="87" spans="2:53" s="61" customFormat="1" ht="16.149999999999999" customHeight="1" x14ac:dyDescent="0.15">
      <c r="AR87" s="57"/>
      <c r="AS87" s="57"/>
      <c r="AT87" s="57"/>
      <c r="AU87" s="57"/>
      <c r="AV87" s="57"/>
    </row>
    <row r="88" spans="2:53" s="61" customFormat="1" ht="16.149999999999999" customHeight="1" x14ac:dyDescent="0.15">
      <c r="B88" s="61">
        <v>121</v>
      </c>
      <c r="C88" s="61">
        <v>131</v>
      </c>
      <c r="D88" s="611">
        <v>1</v>
      </c>
      <c r="E88" s="329" t="str">
        <f>VLOOKUP(B88,$A$58:$M$72,5,FALSE)</f>
        <v>吉岡 ますみ</v>
      </c>
      <c r="F88" s="330"/>
      <c r="G88" s="330"/>
      <c r="H88" s="330"/>
      <c r="I88" s="331"/>
      <c r="J88" s="348" t="str">
        <f>VLOOKUP(B88,$A$58:$M$72,10,FALSE)</f>
        <v>時之栖</v>
      </c>
      <c r="K88" s="349"/>
      <c r="L88" s="349"/>
      <c r="M88" s="350"/>
      <c r="N88" s="249"/>
      <c r="O88" s="250"/>
      <c r="V88" s="611">
        <v>1</v>
      </c>
      <c r="W88" s="329" t="str">
        <f>VLOOKUP(C88,$A$58:$M$72,5,FALSE)</f>
        <v>入野 麻衣子</v>
      </c>
      <c r="X88" s="330"/>
      <c r="Y88" s="330"/>
      <c r="Z88" s="330"/>
      <c r="AA88" s="331"/>
      <c r="AB88" s="348" t="str">
        <f>VLOOKUP(C88,$A$58:$M$72,10,FALSE)</f>
        <v>東伊豆ＴＣ</v>
      </c>
      <c r="AC88" s="349"/>
      <c r="AD88" s="349"/>
      <c r="AE88" s="350"/>
      <c r="AF88" s="79"/>
      <c r="AR88" s="57"/>
      <c r="AS88" s="57"/>
      <c r="AT88" s="57"/>
      <c r="AU88" s="57"/>
      <c r="AV88" s="57"/>
    </row>
    <row r="89" spans="2:53" s="61" customFormat="1" ht="16.149999999999999" customHeight="1" x14ac:dyDescent="0.15">
      <c r="B89" s="61">
        <v>122</v>
      </c>
      <c r="C89" s="61">
        <v>132</v>
      </c>
      <c r="D89" s="612"/>
      <c r="E89" s="351" t="str">
        <f>VLOOKUP(B89,$A$58:$M$72,5,FALSE)</f>
        <v>宮永 京子</v>
      </c>
      <c r="F89" s="352"/>
      <c r="G89" s="352"/>
      <c r="H89" s="352"/>
      <c r="I89" s="353"/>
      <c r="J89" s="354" t="str">
        <f>VLOOKUP(B89,$A$58:$M$72,10,FALSE)</f>
        <v>清水町ﾛｰﾝＴＣ</v>
      </c>
      <c r="K89" s="355"/>
      <c r="L89" s="355"/>
      <c r="M89" s="356"/>
      <c r="N89" s="257"/>
      <c r="O89" s="258"/>
      <c r="V89" s="612"/>
      <c r="W89" s="351" t="str">
        <f>VLOOKUP(C89,$A$58:$M$72,5,FALSE)</f>
        <v>齋藤 容子</v>
      </c>
      <c r="X89" s="352"/>
      <c r="Y89" s="352"/>
      <c r="Z89" s="352"/>
      <c r="AA89" s="353"/>
      <c r="AB89" s="354" t="str">
        <f>VLOOKUP(C89,$A$58:$M$72,10,FALSE)</f>
        <v>アドバンテージ</v>
      </c>
      <c r="AC89" s="355"/>
      <c r="AD89" s="355"/>
      <c r="AE89" s="356"/>
      <c r="AF89" s="89"/>
      <c r="AG89" s="90"/>
      <c r="AR89" s="91" t="s">
        <v>227</v>
      </c>
      <c r="AS89" s="91"/>
      <c r="AT89" s="91"/>
      <c r="AU89" s="91"/>
      <c r="AV89" s="91"/>
      <c r="AX89" s="91" t="s">
        <v>228</v>
      </c>
      <c r="AY89" s="91"/>
      <c r="AZ89" s="91"/>
      <c r="BA89" s="91"/>
    </row>
    <row r="90" spans="2:53" s="61" customFormat="1" ht="16.149999999999999" customHeight="1" x14ac:dyDescent="0.15">
      <c r="D90" s="65"/>
      <c r="E90" s="65"/>
      <c r="F90" s="65"/>
      <c r="G90" s="65"/>
      <c r="H90" s="65"/>
      <c r="I90" s="65"/>
      <c r="J90" s="79"/>
      <c r="K90" s="79"/>
      <c r="L90" s="79"/>
      <c r="M90" s="79"/>
      <c r="N90" s="79"/>
      <c r="O90" s="259"/>
      <c r="P90" s="256">
        <v>8</v>
      </c>
      <c r="Q90" s="326" t="s">
        <v>460</v>
      </c>
      <c r="R90" s="326"/>
      <c r="S90" s="326"/>
      <c r="T90" s="326"/>
      <c r="V90" s="65"/>
      <c r="W90" s="65"/>
      <c r="X90" s="65"/>
      <c r="Y90" s="65"/>
      <c r="Z90" s="65"/>
      <c r="AA90" s="65"/>
      <c r="AB90" s="79"/>
      <c r="AC90" s="79"/>
      <c r="AD90" s="79"/>
      <c r="AE90" s="79"/>
      <c r="AF90" s="79"/>
      <c r="AG90" s="265"/>
      <c r="AH90" s="264">
        <v>6</v>
      </c>
      <c r="AI90" s="326" t="s">
        <v>461</v>
      </c>
      <c r="AJ90" s="326"/>
      <c r="AK90" s="326"/>
      <c r="AL90" s="326"/>
      <c r="AR90" s="91"/>
      <c r="AS90" s="91"/>
      <c r="AT90" s="91"/>
      <c r="AU90" s="91"/>
      <c r="AV90" s="91"/>
      <c r="AX90" s="91"/>
      <c r="AY90" s="91"/>
      <c r="AZ90" s="91"/>
      <c r="BA90" s="91"/>
    </row>
    <row r="91" spans="2:53" s="61" customFormat="1" ht="16.149999999999999" customHeight="1" x14ac:dyDescent="0.15">
      <c r="D91" s="65"/>
      <c r="E91" s="65"/>
      <c r="F91" s="65"/>
      <c r="G91" s="65"/>
      <c r="H91" s="65"/>
      <c r="I91" s="65"/>
      <c r="J91" s="79"/>
      <c r="K91" s="79"/>
      <c r="L91" s="79"/>
      <c r="M91" s="79"/>
      <c r="N91" s="79"/>
      <c r="O91" s="92"/>
      <c r="P91" s="61">
        <v>1</v>
      </c>
      <c r="Q91" s="326"/>
      <c r="R91" s="326"/>
      <c r="S91" s="326"/>
      <c r="T91" s="326"/>
      <c r="V91" s="65"/>
      <c r="W91" s="65"/>
      <c r="X91" s="65"/>
      <c r="Y91" s="65"/>
      <c r="Z91" s="65"/>
      <c r="AA91" s="65"/>
      <c r="AB91" s="79"/>
      <c r="AC91" s="79"/>
      <c r="AD91" s="79"/>
      <c r="AE91" s="79"/>
      <c r="AF91" s="79"/>
      <c r="AG91" s="259"/>
      <c r="AH91" s="61">
        <v>8</v>
      </c>
      <c r="AI91" s="326"/>
      <c r="AJ91" s="326"/>
      <c r="AK91" s="326"/>
      <c r="AL91" s="326"/>
      <c r="AR91" s="57"/>
      <c r="AS91" s="57"/>
      <c r="AT91" s="57"/>
      <c r="AU91" s="57"/>
      <c r="AV91" s="57"/>
      <c r="AX91" s="57"/>
      <c r="AY91" s="57"/>
      <c r="AZ91" s="57"/>
      <c r="BA91" s="57"/>
    </row>
    <row r="92" spans="2:53" s="61" customFormat="1" ht="16.149999999999999" customHeight="1" x14ac:dyDescent="0.15">
      <c r="B92" s="61">
        <v>221</v>
      </c>
      <c r="C92" s="61">
        <v>231</v>
      </c>
      <c r="D92" s="611">
        <v>2</v>
      </c>
      <c r="E92" s="329" t="str">
        <f>VLOOKUP(B92,$A$58:$M$72,5,FALSE)</f>
        <v>長田　　望</v>
      </c>
      <c r="F92" s="330"/>
      <c r="G92" s="330"/>
      <c r="H92" s="330"/>
      <c r="I92" s="331"/>
      <c r="J92" s="348" t="str">
        <f>VLOOKUP(B92,$A$58:$M$72,10,FALSE)</f>
        <v>SSA綾瀬</v>
      </c>
      <c r="K92" s="349"/>
      <c r="L92" s="349"/>
      <c r="M92" s="350"/>
      <c r="N92" s="94"/>
      <c r="O92" s="95"/>
      <c r="V92" s="611">
        <v>2</v>
      </c>
      <c r="W92" s="329" t="str">
        <f>VLOOKUP(C92,$A$58:$M$72,5,FALSE)</f>
        <v>鈴木 清美</v>
      </c>
      <c r="X92" s="330"/>
      <c r="Y92" s="330"/>
      <c r="Z92" s="330"/>
      <c r="AA92" s="331"/>
      <c r="AB92" s="348" t="str">
        <f>VLOOKUP(C92,$A$58:$M$72,10,FALSE)</f>
        <v>Ｒ＆Ｂ</v>
      </c>
      <c r="AC92" s="349"/>
      <c r="AD92" s="349"/>
      <c r="AE92" s="350"/>
      <c r="AF92" s="249"/>
      <c r="AG92" s="261"/>
      <c r="AH92" s="251"/>
      <c r="AR92" s="57"/>
      <c r="AS92" s="57"/>
      <c r="AT92" s="57"/>
      <c r="AU92" s="57"/>
      <c r="AV92" s="57"/>
      <c r="AX92" s="57"/>
      <c r="AY92" s="57"/>
      <c r="AZ92" s="57"/>
      <c r="BA92" s="57"/>
    </row>
    <row r="93" spans="2:53" s="61" customFormat="1" ht="16.149999999999999" customHeight="1" x14ac:dyDescent="0.15">
      <c r="B93" s="61">
        <v>222</v>
      </c>
      <c r="C93" s="61">
        <v>232</v>
      </c>
      <c r="D93" s="612"/>
      <c r="E93" s="351" t="str">
        <f>VLOOKUP(B93,$A$58:$M$72,5,FALSE)</f>
        <v>木村 仁美</v>
      </c>
      <c r="F93" s="352"/>
      <c r="G93" s="352"/>
      <c r="H93" s="352"/>
      <c r="I93" s="353"/>
      <c r="J93" s="354" t="str">
        <f>VLOOKUP(B93,$A$58:$M$72,10,FALSE)</f>
        <v>SSA綾瀬</v>
      </c>
      <c r="K93" s="355"/>
      <c r="L93" s="355"/>
      <c r="M93" s="356"/>
      <c r="N93" s="79"/>
      <c r="V93" s="612"/>
      <c r="W93" s="351" t="str">
        <f>VLOOKUP(C93,$A$58:$M$72,5,FALSE)</f>
        <v>鈴木 友香</v>
      </c>
      <c r="X93" s="352"/>
      <c r="Y93" s="352"/>
      <c r="Z93" s="352"/>
      <c r="AA93" s="353"/>
      <c r="AB93" s="354" t="str">
        <f>VLOOKUP(C93,$A$58:$M$72,10,FALSE)</f>
        <v>フリー</v>
      </c>
      <c r="AC93" s="355"/>
      <c r="AD93" s="355"/>
      <c r="AE93" s="356"/>
      <c r="AF93" s="79"/>
      <c r="AH93" s="266"/>
      <c r="AR93" s="91" t="s">
        <v>229</v>
      </c>
      <c r="AS93" s="91"/>
      <c r="AT93" s="91"/>
      <c r="AU93" s="91"/>
      <c r="AV93" s="91"/>
      <c r="AX93" s="91" t="s">
        <v>230</v>
      </c>
      <c r="AY93" s="91"/>
      <c r="AZ93" s="91"/>
      <c r="BA93" s="91"/>
    </row>
    <row r="94" spans="2:53" s="61" customFormat="1" ht="16.149999999999999" customHeight="1" x14ac:dyDescent="0.15"/>
    <row r="95" spans="2:53" s="61" customFormat="1" ht="16.149999999999999" customHeight="1" x14ac:dyDescent="0.15"/>
    <row r="96" spans="2:53" s="61" customFormat="1" ht="16.149999999999999" customHeight="1" x14ac:dyDescent="0.15"/>
    <row r="97" spans="1:44" s="61" customFormat="1" ht="16.149999999999999" customHeight="1" x14ac:dyDescent="0.15"/>
    <row r="98" spans="1:44" s="61" customFormat="1" ht="16.149999999999999" customHeight="1" x14ac:dyDescent="0.15"/>
    <row r="99" spans="1:44" s="61" customFormat="1" ht="16.149999999999999" customHeight="1" x14ac:dyDescent="0.15"/>
    <row r="100" spans="1:44" s="57" customFormat="1" ht="16.149999999999999" customHeight="1" x14ac:dyDescent="0.15">
      <c r="D100" s="58" t="s">
        <v>205</v>
      </c>
      <c r="E100" s="59"/>
      <c r="F100" s="59"/>
      <c r="G100" s="59"/>
      <c r="H100" s="60"/>
      <c r="I100" s="60"/>
      <c r="J100" s="60"/>
      <c r="K100" s="60"/>
      <c r="L100" s="60"/>
      <c r="M100" s="60"/>
    </row>
    <row r="101" spans="1:44" s="57" customFormat="1" ht="16.149999999999999" customHeight="1" x14ac:dyDescent="0.15">
      <c r="D101" s="58"/>
      <c r="E101" s="59"/>
      <c r="F101" s="59"/>
      <c r="G101" s="59"/>
      <c r="H101" s="60"/>
      <c r="I101" s="60"/>
      <c r="J101" s="60"/>
      <c r="K101" s="60"/>
      <c r="L101" s="60"/>
      <c r="M101" s="60"/>
    </row>
    <row r="102" spans="1:44" s="61" customFormat="1" ht="16.149999999999999" customHeight="1" x14ac:dyDescent="0.15">
      <c r="D102" s="62" t="s">
        <v>253</v>
      </c>
      <c r="E102" s="63"/>
      <c r="F102" s="63"/>
      <c r="G102" s="63"/>
      <c r="H102" s="64"/>
      <c r="I102" s="64"/>
      <c r="J102" s="64"/>
      <c r="K102" s="64"/>
      <c r="L102" s="64"/>
      <c r="M102" s="64"/>
      <c r="N102" s="65"/>
    </row>
    <row r="103" spans="1:44" s="61" customFormat="1" ht="16.149999999999999" customHeight="1" x14ac:dyDescent="0.15">
      <c r="D103" s="66"/>
      <c r="E103" s="64"/>
      <c r="F103" s="64"/>
      <c r="G103" s="64"/>
      <c r="H103" s="64"/>
      <c r="I103" s="64"/>
      <c r="J103" s="64"/>
      <c r="K103" s="64"/>
      <c r="L103" s="64"/>
      <c r="M103" s="64"/>
      <c r="N103" s="65"/>
    </row>
    <row r="104" spans="1:44" s="61" customFormat="1" ht="16.149999999999999" customHeight="1" thickBot="1" x14ac:dyDescent="0.2">
      <c r="D104" s="67" t="s">
        <v>207</v>
      </c>
      <c r="E104" s="190"/>
      <c r="F104" s="190"/>
      <c r="G104" s="190"/>
      <c r="H104" s="190"/>
      <c r="I104" s="190"/>
      <c r="J104" s="69"/>
      <c r="K104" s="69"/>
      <c r="L104" s="69"/>
      <c r="M104" s="69"/>
      <c r="N104" s="69"/>
      <c r="O104" s="69"/>
      <c r="P104" s="69"/>
      <c r="Q104" s="69"/>
      <c r="R104" s="67"/>
      <c r="S104" s="70" t="s">
        <v>9</v>
      </c>
      <c r="T104" s="70"/>
      <c r="U104" s="70"/>
      <c r="V104" s="70"/>
    </row>
    <row r="105" spans="1:44" s="61" customFormat="1" ht="16.149999999999999" customHeight="1" thickBot="1" x14ac:dyDescent="0.2">
      <c r="D105" s="110" t="s">
        <v>8</v>
      </c>
      <c r="E105" s="645" t="s">
        <v>7</v>
      </c>
      <c r="F105" s="646"/>
      <c r="G105" s="646"/>
      <c r="H105" s="646"/>
      <c r="I105" s="647"/>
      <c r="J105" s="645" t="s">
        <v>6</v>
      </c>
      <c r="K105" s="646"/>
      <c r="L105" s="646"/>
      <c r="M105" s="647"/>
      <c r="N105" s="648" t="s">
        <v>254</v>
      </c>
      <c r="O105" s="649"/>
      <c r="P105" s="650"/>
      <c r="Q105" s="648" t="s">
        <v>255</v>
      </c>
      <c r="R105" s="649"/>
      <c r="S105" s="650"/>
      <c r="T105" s="648" t="s">
        <v>256</v>
      </c>
      <c r="U105" s="649"/>
      <c r="V105" s="650"/>
      <c r="W105" s="112" t="s">
        <v>5</v>
      </c>
      <c r="X105" s="113" t="s">
        <v>4</v>
      </c>
      <c r="Y105" s="645" t="s">
        <v>3</v>
      </c>
      <c r="Z105" s="654"/>
      <c r="AA105" s="111" t="s">
        <v>2</v>
      </c>
      <c r="AB105" s="113" t="s">
        <v>1</v>
      </c>
      <c r="AC105" s="114" t="s">
        <v>0</v>
      </c>
      <c r="AD105" s="76"/>
      <c r="AH105" s="402" t="s">
        <v>211</v>
      </c>
      <c r="AI105" s="402"/>
      <c r="AJ105" s="402"/>
      <c r="AK105" s="357" t="s">
        <v>254</v>
      </c>
      <c r="AL105" s="357"/>
      <c r="AM105" s="109"/>
      <c r="AN105" s="109"/>
      <c r="AO105" s="77"/>
      <c r="AP105" s="78">
        <v>1</v>
      </c>
    </row>
    <row r="106" spans="1:44" s="61" customFormat="1" ht="16.149999999999999" customHeight="1" x14ac:dyDescent="0.15">
      <c r="A106" s="61">
        <f>(AP105*100)+(AC106*10)+1</f>
        <v>111</v>
      </c>
      <c r="B106" s="79"/>
      <c r="C106" s="61">
        <v>131</v>
      </c>
      <c r="D106" s="358" t="s">
        <v>254</v>
      </c>
      <c r="E106" s="329" t="str">
        <f t="shared" ref="E106:E111" si="14">VLOOKUP(C106,$A$7:$M$39,5,FALSE)</f>
        <v>中村 はる奈</v>
      </c>
      <c r="F106" s="330"/>
      <c r="G106" s="330"/>
      <c r="H106" s="330"/>
      <c r="I106" s="331"/>
      <c r="J106" s="436" t="str">
        <f t="shared" ref="J106:J111" si="15">VLOOKUP(C106,$A$7:$M$39,10,FALSE)</f>
        <v>湘南平ＴＣ</v>
      </c>
      <c r="K106" s="437"/>
      <c r="L106" s="437"/>
      <c r="M106" s="438"/>
      <c r="N106" s="635"/>
      <c r="O106" s="636"/>
      <c r="P106" s="637"/>
      <c r="Q106" s="638">
        <v>6</v>
      </c>
      <c r="R106" s="200"/>
      <c r="S106" s="640">
        <v>3</v>
      </c>
      <c r="T106" s="638">
        <v>6</v>
      </c>
      <c r="U106" s="200"/>
      <c r="V106" s="640">
        <v>1</v>
      </c>
      <c r="W106" s="369">
        <f>Q106+T106</f>
        <v>12</v>
      </c>
      <c r="X106" s="371">
        <f>S106+V106</f>
        <v>4</v>
      </c>
      <c r="Y106" s="373">
        <f>W106/(X106+W106)</f>
        <v>0.75</v>
      </c>
      <c r="Z106" s="374"/>
      <c r="AA106" s="377">
        <f>COUNTIF(N106:V107,"○")</f>
        <v>2</v>
      </c>
      <c r="AB106" s="379">
        <f>COUNTIF(N106:V107,"×")</f>
        <v>0</v>
      </c>
      <c r="AC106" s="381">
        <f>RANK(AP107,AP107:AP111,1)</f>
        <v>1</v>
      </c>
      <c r="AD106" s="80"/>
      <c r="AH106" s="193" t="s">
        <v>16</v>
      </c>
      <c r="AI106" s="82"/>
      <c r="AJ106" s="82"/>
      <c r="AK106" s="82"/>
    </row>
    <row r="107" spans="1:44" s="61" customFormat="1" ht="16.149999999999999" customHeight="1" x14ac:dyDescent="0.15">
      <c r="A107" s="61">
        <f>(AP105*100)+(AC106*10)+2</f>
        <v>112</v>
      </c>
      <c r="B107" s="79"/>
      <c r="C107" s="61">
        <v>132</v>
      </c>
      <c r="D107" s="359"/>
      <c r="E107" s="351" t="str">
        <f t="shared" si="14"/>
        <v>園邊    愛</v>
      </c>
      <c r="F107" s="352"/>
      <c r="G107" s="352"/>
      <c r="H107" s="352"/>
      <c r="I107" s="353"/>
      <c r="J107" s="642" t="str">
        <f t="shared" si="15"/>
        <v>湘南平ＴＣ</v>
      </c>
      <c r="K107" s="643"/>
      <c r="L107" s="643"/>
      <c r="M107" s="644"/>
      <c r="N107" s="635"/>
      <c r="O107" s="636"/>
      <c r="P107" s="637"/>
      <c r="Q107" s="639"/>
      <c r="R107" s="201" t="str">
        <f>IF(Q106&lt;S106,"×",IF(Q106&gt;S106,"○",IF(Q106="","",IF(S106="","",))))</f>
        <v>○</v>
      </c>
      <c r="S107" s="641"/>
      <c r="T107" s="639"/>
      <c r="U107" s="201" t="str">
        <f>IF(T106&lt;V106,"×",IF(T106&gt;V106,"○",IF(T106="","",IF(V106="","",))))</f>
        <v>○</v>
      </c>
      <c r="V107" s="641"/>
      <c r="W107" s="370"/>
      <c r="X107" s="372"/>
      <c r="Y107" s="375"/>
      <c r="Z107" s="376"/>
      <c r="AA107" s="378"/>
      <c r="AB107" s="380"/>
      <c r="AC107" s="382"/>
      <c r="AD107" s="80"/>
      <c r="AH107" s="325" t="s">
        <v>207</v>
      </c>
      <c r="AI107" s="325"/>
      <c r="AJ107" s="85" t="s">
        <v>254</v>
      </c>
      <c r="AK107" s="86" t="s">
        <v>212</v>
      </c>
      <c r="AL107" s="85" t="s">
        <v>255</v>
      </c>
      <c r="AM107" s="85"/>
      <c r="AN107" s="85"/>
      <c r="AO107" s="85"/>
      <c r="AP107" s="61">
        <f>RANK(AA106,$AA106:$AA111,0)*10+RANK(Y106,$Y106:$Z111,)</f>
        <v>11</v>
      </c>
      <c r="AR107" s="87" t="s">
        <v>232</v>
      </c>
    </row>
    <row r="108" spans="1:44" s="61" customFormat="1" ht="16.149999999999999" customHeight="1" x14ac:dyDescent="0.15">
      <c r="A108" s="61">
        <f>(AP105*100)+(AC108*10)+1</f>
        <v>121</v>
      </c>
      <c r="B108" s="79"/>
      <c r="C108" s="61">
        <v>241</v>
      </c>
      <c r="D108" s="327" t="s">
        <v>255</v>
      </c>
      <c r="E108" s="329" t="str">
        <f t="shared" si="14"/>
        <v>安田 寿美子</v>
      </c>
      <c r="F108" s="330"/>
      <c r="G108" s="330"/>
      <c r="H108" s="330"/>
      <c r="I108" s="331"/>
      <c r="J108" s="348" t="str">
        <f t="shared" si="15"/>
        <v>Ｒ＆Ｂ</v>
      </c>
      <c r="K108" s="349"/>
      <c r="L108" s="349"/>
      <c r="M108" s="350"/>
      <c r="N108" s="625">
        <f>S106</f>
        <v>3</v>
      </c>
      <c r="O108" s="202"/>
      <c r="P108" s="627">
        <f>Q106</f>
        <v>6</v>
      </c>
      <c r="Q108" s="613"/>
      <c r="R108" s="614"/>
      <c r="S108" s="631"/>
      <c r="T108" s="625">
        <v>6</v>
      </c>
      <c r="U108" s="202"/>
      <c r="V108" s="627">
        <v>2</v>
      </c>
      <c r="W108" s="339">
        <f>N108+T108</f>
        <v>9</v>
      </c>
      <c r="X108" s="341">
        <f>P108+V108</f>
        <v>8</v>
      </c>
      <c r="Y108" s="403">
        <f>W108/(X108+W108)</f>
        <v>0.52941176470588236</v>
      </c>
      <c r="Z108" s="404"/>
      <c r="AA108" s="378">
        <f>COUNTIF(N108:V109,"○")</f>
        <v>1</v>
      </c>
      <c r="AB108" s="380">
        <f>COUNTIF(N108:V109,"×")</f>
        <v>1</v>
      </c>
      <c r="AC108" s="382">
        <f>RANK(AP109,AP107:AP111,1)</f>
        <v>2</v>
      </c>
      <c r="AD108" s="80"/>
      <c r="AH108" s="325" t="s">
        <v>214</v>
      </c>
      <c r="AI108" s="325"/>
      <c r="AJ108" s="85" t="s">
        <v>255</v>
      </c>
      <c r="AK108" s="86" t="s">
        <v>212</v>
      </c>
      <c r="AL108" s="85" t="s">
        <v>256</v>
      </c>
      <c r="AM108" s="85"/>
      <c r="AN108" s="85"/>
      <c r="AO108" s="85"/>
    </row>
    <row r="109" spans="1:44" s="61" customFormat="1" ht="16.149999999999999" customHeight="1" x14ac:dyDescent="0.15">
      <c r="A109" s="61">
        <f>(AP105*100)+(AC108*10)+2</f>
        <v>122</v>
      </c>
      <c r="B109" s="79"/>
      <c r="C109" s="61">
        <v>242</v>
      </c>
      <c r="D109" s="359"/>
      <c r="E109" s="351" t="str">
        <f t="shared" si="14"/>
        <v>前田 和代</v>
      </c>
      <c r="F109" s="352"/>
      <c r="G109" s="352"/>
      <c r="H109" s="352"/>
      <c r="I109" s="353"/>
      <c r="J109" s="354" t="str">
        <f t="shared" si="15"/>
        <v>プラザ</v>
      </c>
      <c r="K109" s="355"/>
      <c r="L109" s="355"/>
      <c r="M109" s="356"/>
      <c r="N109" s="630"/>
      <c r="O109" s="201" t="str">
        <f>IF(N108&lt;P108,"×",IF(N108&gt;P108,"○",IF(Q106="","",IF(S106="","",))))</f>
        <v>×</v>
      </c>
      <c r="P109" s="629"/>
      <c r="Q109" s="632"/>
      <c r="R109" s="633"/>
      <c r="S109" s="634"/>
      <c r="T109" s="630"/>
      <c r="U109" s="203" t="str">
        <f>IF(T108&lt;V108,"×",IF(T108&gt;V108,"○",IF(T108="","",IF(V108="","",))))</f>
        <v>○</v>
      </c>
      <c r="V109" s="629"/>
      <c r="W109" s="414"/>
      <c r="X109" s="415"/>
      <c r="Y109" s="445"/>
      <c r="Z109" s="446"/>
      <c r="AA109" s="378"/>
      <c r="AB109" s="380"/>
      <c r="AC109" s="382"/>
      <c r="AD109" s="80"/>
      <c r="AH109" s="325" t="s">
        <v>215</v>
      </c>
      <c r="AI109" s="325"/>
      <c r="AJ109" s="85" t="s">
        <v>254</v>
      </c>
      <c r="AK109" s="86" t="s">
        <v>212</v>
      </c>
      <c r="AL109" s="85" t="s">
        <v>256</v>
      </c>
      <c r="AM109" s="85"/>
      <c r="AN109" s="85"/>
      <c r="AO109" s="85"/>
      <c r="AP109" s="61">
        <f>RANK(AA108,$AA106:$AA111,0)*10+RANK(Y108,$Y106:$Z111,)</f>
        <v>22</v>
      </c>
      <c r="AR109" s="87" t="s">
        <v>233</v>
      </c>
    </row>
    <row r="110" spans="1:44" s="61" customFormat="1" ht="16.149999999999999" customHeight="1" x14ac:dyDescent="0.15">
      <c r="A110" s="61">
        <f>(AP105*100)+(AC110*10)+1</f>
        <v>131</v>
      </c>
      <c r="B110" s="79"/>
      <c r="C110" s="61">
        <v>341</v>
      </c>
      <c r="D110" s="327" t="s">
        <v>256</v>
      </c>
      <c r="E110" s="329" t="str">
        <f t="shared" si="14"/>
        <v>脇田 志津子</v>
      </c>
      <c r="F110" s="330"/>
      <c r="G110" s="330"/>
      <c r="H110" s="330"/>
      <c r="I110" s="331"/>
      <c r="J110" s="348" t="str">
        <f t="shared" si="15"/>
        <v>クレストン</v>
      </c>
      <c r="K110" s="349"/>
      <c r="L110" s="349"/>
      <c r="M110" s="350"/>
      <c r="N110" s="625">
        <f>V106</f>
        <v>1</v>
      </c>
      <c r="O110" s="202"/>
      <c r="P110" s="627">
        <f>T106</f>
        <v>6</v>
      </c>
      <c r="Q110" s="625">
        <f>V108</f>
        <v>2</v>
      </c>
      <c r="R110" s="202"/>
      <c r="S110" s="627">
        <f>T108</f>
        <v>6</v>
      </c>
      <c r="T110" s="613"/>
      <c r="U110" s="614"/>
      <c r="V110" s="631"/>
      <c r="W110" s="339">
        <f>N110+Q110</f>
        <v>3</v>
      </c>
      <c r="X110" s="341">
        <f>P110+S110</f>
        <v>12</v>
      </c>
      <c r="Y110" s="416">
        <f>W110/(X110+W110)</f>
        <v>0.2</v>
      </c>
      <c r="Z110" s="417"/>
      <c r="AA110" s="378">
        <f>COUNTIF(N110:V111,"○")</f>
        <v>0</v>
      </c>
      <c r="AB110" s="380">
        <f>COUNTIF(N110:V111,"×")</f>
        <v>2</v>
      </c>
      <c r="AC110" s="382">
        <f>RANK(AP111,AP107:AP111,1)</f>
        <v>3</v>
      </c>
      <c r="AD110" s="80"/>
      <c r="AH110" s="193"/>
      <c r="AI110" s="88"/>
      <c r="AJ110" s="88"/>
      <c r="AK110" s="88"/>
    </row>
    <row r="111" spans="1:44" s="61" customFormat="1" ht="16.149999999999999" customHeight="1" thickBot="1" x14ac:dyDescent="0.2">
      <c r="A111" s="61">
        <f>(AP105*100)+(AC110*10)+2</f>
        <v>132</v>
      </c>
      <c r="B111" s="79"/>
      <c r="C111" s="61">
        <v>342</v>
      </c>
      <c r="D111" s="328"/>
      <c r="E111" s="439" t="str">
        <f t="shared" si="14"/>
        <v>中村 雅子</v>
      </c>
      <c r="F111" s="440"/>
      <c r="G111" s="440"/>
      <c r="H111" s="440"/>
      <c r="I111" s="441"/>
      <c r="J111" s="449" t="str">
        <f t="shared" si="15"/>
        <v>クレストン</v>
      </c>
      <c r="K111" s="450"/>
      <c r="L111" s="450"/>
      <c r="M111" s="451"/>
      <c r="N111" s="626"/>
      <c r="O111" s="204" t="str">
        <f>IF(N110&lt;P110,"×",IF(N110&gt;P110,"○",IF(V106="","",IF(T106="","",))))</f>
        <v>×</v>
      </c>
      <c r="P111" s="628"/>
      <c r="Q111" s="626"/>
      <c r="R111" s="204" t="str">
        <f>IF(Q110&lt;S110,"×",IF(Q110&gt;S110,"○",IF(T108="","",IF(V108="","",))))</f>
        <v>×</v>
      </c>
      <c r="S111" s="628"/>
      <c r="T111" s="616"/>
      <c r="U111" s="617"/>
      <c r="V111" s="655"/>
      <c r="W111" s="340"/>
      <c r="X111" s="342"/>
      <c r="Y111" s="429"/>
      <c r="Z111" s="430"/>
      <c r="AA111" s="407"/>
      <c r="AB111" s="408"/>
      <c r="AC111" s="409"/>
      <c r="AD111" s="80"/>
      <c r="AH111" s="192"/>
      <c r="AI111" s="88"/>
      <c r="AJ111" s="88"/>
      <c r="AK111" s="88"/>
      <c r="AP111" s="103">
        <f>RANK(AA110,$AA106:$AA111,0)*10+RANK(Y110,$Y106:$Z111,)</f>
        <v>33</v>
      </c>
      <c r="AR111" s="87" t="s">
        <v>236</v>
      </c>
    </row>
    <row r="112" spans="1:44" s="61" customFormat="1" ht="16.149999999999999" customHeight="1" x14ac:dyDescent="0.15"/>
    <row r="113" spans="1:49" s="61" customFormat="1" ht="16.149999999999999" customHeight="1" thickBot="1" x14ac:dyDescent="0.2">
      <c r="D113" s="67" t="s">
        <v>214</v>
      </c>
      <c r="E113" s="190"/>
      <c r="F113" s="190"/>
      <c r="G113" s="190"/>
      <c r="H113" s="190"/>
      <c r="I113" s="190"/>
      <c r="J113" s="69"/>
      <c r="K113" s="69"/>
      <c r="L113" s="69"/>
      <c r="M113" s="69"/>
      <c r="N113" s="69"/>
      <c r="O113" s="69"/>
      <c r="P113" s="69"/>
      <c r="Q113" s="69"/>
      <c r="R113" s="67"/>
      <c r="S113" s="70" t="s">
        <v>9</v>
      </c>
      <c r="T113" s="70"/>
      <c r="U113" s="70"/>
      <c r="V113" s="70"/>
    </row>
    <row r="114" spans="1:49" s="79" customFormat="1" ht="16.149999999999999" customHeight="1" thickBot="1" x14ac:dyDescent="0.2">
      <c r="A114" s="61"/>
      <c r="D114" s="110" t="s">
        <v>8</v>
      </c>
      <c r="E114" s="645" t="s">
        <v>7</v>
      </c>
      <c r="F114" s="646"/>
      <c r="G114" s="646"/>
      <c r="H114" s="646"/>
      <c r="I114" s="647"/>
      <c r="J114" s="645" t="s">
        <v>6</v>
      </c>
      <c r="K114" s="646"/>
      <c r="L114" s="646"/>
      <c r="M114" s="647"/>
      <c r="N114" s="648" t="s">
        <v>239</v>
      </c>
      <c r="O114" s="649"/>
      <c r="P114" s="650"/>
      <c r="Q114" s="651" t="s">
        <v>240</v>
      </c>
      <c r="R114" s="652"/>
      <c r="S114" s="653"/>
      <c r="T114" s="651" t="s">
        <v>241</v>
      </c>
      <c r="U114" s="652"/>
      <c r="V114" s="653"/>
      <c r="W114" s="651" t="s">
        <v>242</v>
      </c>
      <c r="X114" s="652"/>
      <c r="Y114" s="652"/>
      <c r="Z114" s="112" t="s">
        <v>5</v>
      </c>
      <c r="AA114" s="113" t="s">
        <v>4</v>
      </c>
      <c r="AB114" s="645" t="s">
        <v>3</v>
      </c>
      <c r="AC114" s="654"/>
      <c r="AD114" s="111" t="s">
        <v>2</v>
      </c>
      <c r="AE114" s="113" t="s">
        <v>1</v>
      </c>
      <c r="AF114" s="114" t="s">
        <v>0</v>
      </c>
      <c r="AG114" s="76"/>
      <c r="AH114" s="402" t="s">
        <v>211</v>
      </c>
      <c r="AI114" s="402"/>
      <c r="AJ114" s="402"/>
      <c r="AK114" s="357" t="s">
        <v>255</v>
      </c>
      <c r="AL114" s="357"/>
      <c r="AM114" s="109"/>
      <c r="AN114" s="109"/>
      <c r="AO114" s="77"/>
      <c r="AP114" s="78">
        <v>2</v>
      </c>
      <c r="AR114" s="61"/>
    </row>
    <row r="115" spans="1:49" s="79" customFormat="1" ht="16.149999999999999" customHeight="1" x14ac:dyDescent="0.15">
      <c r="A115" s="61">
        <f>(AP114*100)+(AF115*10)+1</f>
        <v>211</v>
      </c>
      <c r="C115" s="79">
        <v>231</v>
      </c>
      <c r="D115" s="358" t="s">
        <v>239</v>
      </c>
      <c r="E115" s="420" t="str">
        <f t="shared" ref="E115:E122" si="16">VLOOKUP(C115,$A$7:$M$39,5,FALSE)</f>
        <v>加藤 信子</v>
      </c>
      <c r="F115" s="421"/>
      <c r="G115" s="421"/>
      <c r="H115" s="421"/>
      <c r="I115" s="422"/>
      <c r="J115" s="436" t="str">
        <f t="shared" ref="J115:J122" si="17">VLOOKUP(C115,$A$7:$M$39,10,FALSE)</f>
        <v>クレストン</v>
      </c>
      <c r="K115" s="437"/>
      <c r="L115" s="437"/>
      <c r="M115" s="438"/>
      <c r="N115" s="635"/>
      <c r="O115" s="636"/>
      <c r="P115" s="637"/>
      <c r="Q115" s="638">
        <v>6</v>
      </c>
      <c r="R115" s="200"/>
      <c r="S115" s="640">
        <v>3</v>
      </c>
      <c r="T115" s="638">
        <v>6</v>
      </c>
      <c r="U115" s="200"/>
      <c r="V115" s="640">
        <v>0</v>
      </c>
      <c r="W115" s="638">
        <v>6</v>
      </c>
      <c r="X115" s="200"/>
      <c r="Y115" s="640">
        <v>4</v>
      </c>
      <c r="Z115" s="369">
        <f>Q115+T115+W115</f>
        <v>18</v>
      </c>
      <c r="AA115" s="371">
        <f>S115+V115+Y115</f>
        <v>7</v>
      </c>
      <c r="AB115" s="373">
        <f>Z115/(AA115+Z115)</f>
        <v>0.72</v>
      </c>
      <c r="AC115" s="374"/>
      <c r="AD115" s="377">
        <f>COUNTIF(N115:Y116,"○")</f>
        <v>3</v>
      </c>
      <c r="AE115" s="379">
        <f>COUNTIF(N115:Y116,"×")</f>
        <v>0</v>
      </c>
      <c r="AF115" s="381">
        <f>RANK(AP116,AP116:AP122,1)</f>
        <v>1</v>
      </c>
      <c r="AG115" s="80"/>
      <c r="AH115" s="193" t="s">
        <v>16</v>
      </c>
      <c r="AI115" s="82"/>
      <c r="AJ115" s="82"/>
      <c r="AK115" s="82"/>
      <c r="AL115" s="61"/>
      <c r="AM115" s="61"/>
      <c r="AN115" s="61"/>
      <c r="AO115" s="61"/>
      <c r="AP115" s="61"/>
      <c r="AR115" s="61"/>
    </row>
    <row r="116" spans="1:49" s="79" customFormat="1" ht="16.149999999999999" customHeight="1" x14ac:dyDescent="0.15">
      <c r="A116" s="61">
        <f>(AP114*100)+(AF115*10)+2</f>
        <v>212</v>
      </c>
      <c r="C116" s="79">
        <v>232</v>
      </c>
      <c r="D116" s="359"/>
      <c r="E116" s="351" t="str">
        <f t="shared" si="16"/>
        <v>荊沢 舞子</v>
      </c>
      <c r="F116" s="352"/>
      <c r="G116" s="352"/>
      <c r="H116" s="352"/>
      <c r="I116" s="353"/>
      <c r="J116" s="642" t="str">
        <f t="shared" si="17"/>
        <v>クレストン</v>
      </c>
      <c r="K116" s="643"/>
      <c r="L116" s="643"/>
      <c r="M116" s="644"/>
      <c r="N116" s="635"/>
      <c r="O116" s="636"/>
      <c r="P116" s="637"/>
      <c r="Q116" s="639"/>
      <c r="R116" s="201" t="str">
        <f>IF(Q115&lt;S115,"×",IF(Q115&gt;S115,"○",IF(Q115="","",IF(S115="","",))))</f>
        <v>○</v>
      </c>
      <c r="S116" s="641"/>
      <c r="T116" s="639"/>
      <c r="U116" s="201" t="str">
        <f>IF(T115&lt;V115,"×",IF(T115&gt;V115,"○",IF(T115="","",IF(V115="","",))))</f>
        <v>○</v>
      </c>
      <c r="V116" s="641"/>
      <c r="W116" s="630"/>
      <c r="X116" s="203" t="str">
        <f>IF(W115&lt;Y115,"×",IF(W115&gt;Y115,"○",IF(W115="","",IF(Y115="","",))))</f>
        <v>○</v>
      </c>
      <c r="Y116" s="629"/>
      <c r="Z116" s="370"/>
      <c r="AA116" s="372"/>
      <c r="AB116" s="375"/>
      <c r="AC116" s="376"/>
      <c r="AD116" s="378"/>
      <c r="AE116" s="380"/>
      <c r="AF116" s="382"/>
      <c r="AG116" s="80"/>
      <c r="AH116" s="325" t="s">
        <v>207</v>
      </c>
      <c r="AI116" s="325"/>
      <c r="AJ116" s="194" t="s">
        <v>239</v>
      </c>
      <c r="AK116" s="86" t="s">
        <v>212</v>
      </c>
      <c r="AL116" s="194" t="s">
        <v>242</v>
      </c>
      <c r="AM116" s="194"/>
      <c r="AN116" s="194"/>
      <c r="AO116" s="194"/>
      <c r="AP116" s="115">
        <f>RANK(AD115,$AD115:$AD122,0)*10+RANK(AB115,$AB115:$AC122,)</f>
        <v>11</v>
      </c>
      <c r="AR116" s="87" t="s">
        <v>243</v>
      </c>
      <c r="AS116" s="102"/>
      <c r="AT116" s="102"/>
      <c r="AU116" s="102"/>
      <c r="AV116" s="102"/>
      <c r="AW116" s="102"/>
    </row>
    <row r="117" spans="1:49" s="79" customFormat="1" ht="16.149999999999999" customHeight="1" x14ac:dyDescent="0.15">
      <c r="A117" s="61">
        <f>(AP114*100)+(AF117*10)+1</f>
        <v>221</v>
      </c>
      <c r="C117" s="79">
        <v>331</v>
      </c>
      <c r="D117" s="327" t="s">
        <v>240</v>
      </c>
      <c r="E117" s="329" t="str">
        <f t="shared" si="16"/>
        <v>井上 華菜</v>
      </c>
      <c r="F117" s="330"/>
      <c r="G117" s="330"/>
      <c r="H117" s="330"/>
      <c r="I117" s="331"/>
      <c r="J117" s="348" t="str">
        <f t="shared" si="17"/>
        <v>アドバンテージ</v>
      </c>
      <c r="K117" s="349"/>
      <c r="L117" s="349"/>
      <c r="M117" s="350"/>
      <c r="N117" s="625">
        <f>S115</f>
        <v>3</v>
      </c>
      <c r="O117" s="202"/>
      <c r="P117" s="627">
        <f>Q115</f>
        <v>6</v>
      </c>
      <c r="Q117" s="613"/>
      <c r="R117" s="614"/>
      <c r="S117" s="631"/>
      <c r="T117" s="625">
        <v>7</v>
      </c>
      <c r="U117" s="267" t="s">
        <v>449</v>
      </c>
      <c r="V117" s="627">
        <v>6</v>
      </c>
      <c r="W117" s="625">
        <v>6</v>
      </c>
      <c r="X117" s="202"/>
      <c r="Y117" s="627">
        <v>4</v>
      </c>
      <c r="Z117" s="339">
        <f>N117+T117+W117</f>
        <v>16</v>
      </c>
      <c r="AA117" s="341">
        <f>P117+V117+Y117</f>
        <v>16</v>
      </c>
      <c r="AB117" s="403">
        <f>Z117/(AA117+Z117)</f>
        <v>0.5</v>
      </c>
      <c r="AC117" s="404"/>
      <c r="AD117" s="378">
        <f t="shared" ref="AD117" si="18">COUNTIF(N117:Y118,"○")</f>
        <v>2</v>
      </c>
      <c r="AE117" s="380">
        <f>COUNTIF(N117:Y118,"×")</f>
        <v>1</v>
      </c>
      <c r="AF117" s="382">
        <f>RANK(AP118,AP116:AP122,1)</f>
        <v>2</v>
      </c>
      <c r="AG117" s="80"/>
      <c r="AH117" s="325" t="s">
        <v>214</v>
      </c>
      <c r="AI117" s="325"/>
      <c r="AJ117" s="194" t="s">
        <v>240</v>
      </c>
      <c r="AK117" s="86" t="s">
        <v>212</v>
      </c>
      <c r="AL117" s="194" t="s">
        <v>241</v>
      </c>
      <c r="AM117" s="194"/>
      <c r="AN117" s="194"/>
      <c r="AO117" s="194"/>
      <c r="AP117" s="115"/>
      <c r="AR117" s="87"/>
      <c r="AS117" s="102"/>
      <c r="AT117" s="102"/>
      <c r="AU117" s="102"/>
      <c r="AV117" s="102"/>
      <c r="AW117" s="102"/>
    </row>
    <row r="118" spans="1:49" s="79" customFormat="1" ht="16.149999999999999" customHeight="1" x14ac:dyDescent="0.15">
      <c r="A118" s="61">
        <f>(AP114*100)+(AF117*10)+2</f>
        <v>222</v>
      </c>
      <c r="C118" s="79">
        <v>332</v>
      </c>
      <c r="D118" s="359"/>
      <c r="E118" s="351" t="str">
        <f t="shared" si="16"/>
        <v>杉浦 ゆき乃</v>
      </c>
      <c r="F118" s="352"/>
      <c r="G118" s="352"/>
      <c r="H118" s="352"/>
      <c r="I118" s="353"/>
      <c r="J118" s="354" t="str">
        <f t="shared" si="17"/>
        <v>アドバンテージ</v>
      </c>
      <c r="K118" s="355"/>
      <c r="L118" s="355"/>
      <c r="M118" s="356"/>
      <c r="N118" s="630"/>
      <c r="O118" s="201" t="str">
        <f>IF(N117&lt;P117,"×",IF(N117&gt;P117,"○",IF(Q115="","",IF(S115="","",))))</f>
        <v>×</v>
      </c>
      <c r="P118" s="629"/>
      <c r="Q118" s="632"/>
      <c r="R118" s="633"/>
      <c r="S118" s="634"/>
      <c r="T118" s="630"/>
      <c r="U118" s="203" t="str">
        <f>IF(T117&lt;V117,"×",IF(T117&gt;V117,"○",IF(T117="","",IF(V117="","",))))</f>
        <v>○</v>
      </c>
      <c r="V118" s="629"/>
      <c r="W118" s="630"/>
      <c r="X118" s="203" t="str">
        <f>IF(W117&lt;Y117,"×",IF(W117&gt;Y117,"○",IF(W117="","",IF(Y117="","",))))</f>
        <v>○</v>
      </c>
      <c r="Y118" s="629"/>
      <c r="Z118" s="414"/>
      <c r="AA118" s="415"/>
      <c r="AB118" s="445"/>
      <c r="AC118" s="446"/>
      <c r="AD118" s="378"/>
      <c r="AE118" s="380"/>
      <c r="AF118" s="382"/>
      <c r="AG118" s="80"/>
      <c r="AH118" s="325" t="s">
        <v>215</v>
      </c>
      <c r="AI118" s="325"/>
      <c r="AJ118" s="194" t="s">
        <v>239</v>
      </c>
      <c r="AK118" s="86" t="s">
        <v>212</v>
      </c>
      <c r="AL118" s="194" t="s">
        <v>241</v>
      </c>
      <c r="AM118" s="194"/>
      <c r="AN118" s="194"/>
      <c r="AO118" s="194"/>
      <c r="AP118" s="115">
        <f>RANK(AD117,$AD115:$AD122,0)*10+RANK(AB117,$AB115:$AC122,)</f>
        <v>22</v>
      </c>
      <c r="AR118" s="87" t="s">
        <v>244</v>
      </c>
      <c r="AS118" s="102"/>
      <c r="AT118" s="102"/>
      <c r="AU118" s="102"/>
      <c r="AV118" s="102"/>
      <c r="AW118" s="102"/>
    </row>
    <row r="119" spans="1:49" s="79" customFormat="1" ht="16.149999999999999" customHeight="1" x14ac:dyDescent="0.15">
      <c r="A119" s="61">
        <f>(AP114*100)+(AF119*10)+1</f>
        <v>231</v>
      </c>
      <c r="C119" s="79">
        <v>141</v>
      </c>
      <c r="D119" s="327" t="s">
        <v>241</v>
      </c>
      <c r="E119" s="329" t="str">
        <f t="shared" si="16"/>
        <v>八木 礼子</v>
      </c>
      <c r="F119" s="330"/>
      <c r="G119" s="330"/>
      <c r="H119" s="330"/>
      <c r="I119" s="331"/>
      <c r="J119" s="348" t="str">
        <f t="shared" si="17"/>
        <v>Ｒ＆Ｂ</v>
      </c>
      <c r="K119" s="349"/>
      <c r="L119" s="349"/>
      <c r="M119" s="350"/>
      <c r="N119" s="625">
        <f>V115</f>
        <v>0</v>
      </c>
      <c r="O119" s="202"/>
      <c r="P119" s="627">
        <f>T115</f>
        <v>6</v>
      </c>
      <c r="Q119" s="625">
        <f>V117</f>
        <v>6</v>
      </c>
      <c r="R119" s="202"/>
      <c r="S119" s="627">
        <f>T117</f>
        <v>7</v>
      </c>
      <c r="T119" s="613"/>
      <c r="U119" s="614"/>
      <c r="V119" s="631"/>
      <c r="W119" s="625">
        <v>7</v>
      </c>
      <c r="X119" s="267" t="s">
        <v>448</v>
      </c>
      <c r="Y119" s="627">
        <v>6</v>
      </c>
      <c r="Z119" s="339">
        <f>N119+Q119+W119</f>
        <v>13</v>
      </c>
      <c r="AA119" s="341">
        <f>P119+S119+Y119</f>
        <v>19</v>
      </c>
      <c r="AB119" s="416">
        <f>Z119/(AA119+Z119)</f>
        <v>0.40625</v>
      </c>
      <c r="AC119" s="417"/>
      <c r="AD119" s="378">
        <f t="shared" ref="AD119" si="19">COUNTIF(N119:Y120,"○")</f>
        <v>1</v>
      </c>
      <c r="AE119" s="380">
        <f t="shared" ref="AE119" si="20">COUNTIF(N119:Y120,"×")</f>
        <v>2</v>
      </c>
      <c r="AF119" s="382">
        <f>RANK(AP120,AP116:AP122,1)</f>
        <v>3</v>
      </c>
      <c r="AG119" s="80"/>
      <c r="AH119" s="325" t="s">
        <v>234</v>
      </c>
      <c r="AI119" s="325"/>
      <c r="AJ119" s="194" t="s">
        <v>240</v>
      </c>
      <c r="AK119" s="86" t="s">
        <v>212</v>
      </c>
      <c r="AL119" s="194" t="s">
        <v>242</v>
      </c>
      <c r="AM119" s="194"/>
      <c r="AN119" s="194"/>
      <c r="AO119" s="194"/>
      <c r="AP119" s="115"/>
      <c r="AR119" s="87"/>
      <c r="AS119" s="102"/>
      <c r="AT119" s="102"/>
      <c r="AU119" s="102"/>
      <c r="AV119" s="102"/>
      <c r="AW119" s="102"/>
    </row>
    <row r="120" spans="1:49" s="79" customFormat="1" ht="16.149999999999999" customHeight="1" x14ac:dyDescent="0.15">
      <c r="A120" s="61">
        <f>(AP114*100)+(AF119*10)+2</f>
        <v>232</v>
      </c>
      <c r="C120" s="79">
        <v>142</v>
      </c>
      <c r="D120" s="359"/>
      <c r="E120" s="351" t="str">
        <f t="shared" si="16"/>
        <v>伊藤 優子</v>
      </c>
      <c r="F120" s="352"/>
      <c r="G120" s="352"/>
      <c r="H120" s="352"/>
      <c r="I120" s="353"/>
      <c r="J120" s="354" t="str">
        <f t="shared" si="17"/>
        <v>クレストン</v>
      </c>
      <c r="K120" s="355"/>
      <c r="L120" s="355"/>
      <c r="M120" s="356"/>
      <c r="N120" s="630"/>
      <c r="O120" s="205" t="str">
        <f>IF(N119&lt;P119,"×",IF(N119&gt;P119,"○",IF(V115="","",IF(T115="","",))))</f>
        <v>×</v>
      </c>
      <c r="P120" s="629"/>
      <c r="Q120" s="630"/>
      <c r="R120" s="205" t="str">
        <f>IF(Q119&lt;S119,"×",IF(Q119&gt;S119,"○",IF(T117="","",IF(V117="","",))))</f>
        <v>×</v>
      </c>
      <c r="S120" s="629"/>
      <c r="T120" s="632"/>
      <c r="U120" s="633"/>
      <c r="V120" s="634"/>
      <c r="W120" s="630"/>
      <c r="X120" s="203" t="str">
        <f>IF(W119&lt;Y119,"×",IF(W119&gt;Y119,"○",IF(W119="","",IF(Y119="","",))))</f>
        <v>○</v>
      </c>
      <c r="Y120" s="629"/>
      <c r="Z120" s="414"/>
      <c r="AA120" s="415"/>
      <c r="AB120" s="418"/>
      <c r="AC120" s="419"/>
      <c r="AD120" s="378"/>
      <c r="AE120" s="380"/>
      <c r="AF120" s="382"/>
      <c r="AG120" s="80"/>
      <c r="AH120" s="325" t="s">
        <v>235</v>
      </c>
      <c r="AI120" s="325"/>
      <c r="AJ120" s="194" t="s">
        <v>239</v>
      </c>
      <c r="AK120" s="86" t="s">
        <v>212</v>
      </c>
      <c r="AL120" s="194" t="s">
        <v>240</v>
      </c>
      <c r="AM120" s="194"/>
      <c r="AN120" s="194"/>
      <c r="AO120" s="194"/>
      <c r="AP120" s="115">
        <f>RANK(AD119,$AD115:$AD122,0)*10+RANK(AB119,$AB115:$AC122,)</f>
        <v>34</v>
      </c>
      <c r="AR120" s="87" t="s">
        <v>245</v>
      </c>
      <c r="AS120" s="102"/>
      <c r="AT120" s="102"/>
      <c r="AU120" s="102"/>
      <c r="AV120" s="102"/>
      <c r="AW120" s="102"/>
    </row>
    <row r="121" spans="1:49" s="79" customFormat="1" ht="16.149999999999999" customHeight="1" x14ac:dyDescent="0.15">
      <c r="A121" s="61">
        <f>(AP114*100)+(AF121*10)+1</f>
        <v>241</v>
      </c>
      <c r="C121" s="79">
        <v>351</v>
      </c>
      <c r="D121" s="327" t="s">
        <v>242</v>
      </c>
      <c r="E121" s="619" t="str">
        <f t="shared" si="16"/>
        <v>龍口 亮子</v>
      </c>
      <c r="F121" s="620"/>
      <c r="G121" s="620"/>
      <c r="H121" s="620"/>
      <c r="I121" s="621"/>
      <c r="J121" s="622" t="str">
        <f t="shared" si="17"/>
        <v>ゲロッパーズ</v>
      </c>
      <c r="K121" s="623"/>
      <c r="L121" s="623"/>
      <c r="M121" s="624"/>
      <c r="N121" s="625">
        <f>Y115</f>
        <v>4</v>
      </c>
      <c r="O121" s="202"/>
      <c r="P121" s="627">
        <f>W115</f>
        <v>6</v>
      </c>
      <c r="Q121" s="625">
        <f>Y117</f>
        <v>4</v>
      </c>
      <c r="R121" s="202"/>
      <c r="S121" s="627">
        <f>W117</f>
        <v>6</v>
      </c>
      <c r="T121" s="625">
        <f>Y119</f>
        <v>6</v>
      </c>
      <c r="U121" s="202"/>
      <c r="V121" s="627">
        <f>W119</f>
        <v>7</v>
      </c>
      <c r="W121" s="613"/>
      <c r="X121" s="614"/>
      <c r="Y121" s="615"/>
      <c r="Z121" s="339">
        <f>N121+Q121+T121</f>
        <v>14</v>
      </c>
      <c r="AA121" s="341">
        <f>P121+S121+V121</f>
        <v>19</v>
      </c>
      <c r="AB121" s="403">
        <f>Z121/(AA121+Z121)</f>
        <v>0.42424242424242425</v>
      </c>
      <c r="AC121" s="404"/>
      <c r="AD121" s="378">
        <f>COUNTIF(N121:Y122,"○")</f>
        <v>0</v>
      </c>
      <c r="AE121" s="380">
        <f t="shared" ref="AE121" si="21">COUNTIF(N121:Y122,"×")</f>
        <v>3</v>
      </c>
      <c r="AF121" s="382">
        <f>RANK(AP122,AP116:AP122,1)</f>
        <v>4</v>
      </c>
      <c r="AG121" s="80"/>
      <c r="AH121" s="325" t="s">
        <v>237</v>
      </c>
      <c r="AI121" s="325"/>
      <c r="AJ121" s="194" t="s">
        <v>241</v>
      </c>
      <c r="AK121" s="86" t="s">
        <v>212</v>
      </c>
      <c r="AL121" s="194" t="s">
        <v>242</v>
      </c>
      <c r="AM121" s="194"/>
      <c r="AN121" s="194"/>
      <c r="AO121" s="194"/>
      <c r="AP121" s="115"/>
      <c r="AR121" s="102"/>
      <c r="AS121" s="102"/>
      <c r="AT121" s="102"/>
      <c r="AU121" s="102"/>
      <c r="AV121" s="102"/>
      <c r="AW121" s="102"/>
    </row>
    <row r="122" spans="1:49" s="79" customFormat="1" ht="16.149999999999999" customHeight="1" thickBot="1" x14ac:dyDescent="0.2">
      <c r="A122" s="61">
        <f>(AP114*100)+(AF121*10)+2</f>
        <v>242</v>
      </c>
      <c r="C122" s="79">
        <v>352</v>
      </c>
      <c r="D122" s="328"/>
      <c r="E122" s="439" t="str">
        <f t="shared" si="16"/>
        <v>小林 昭子</v>
      </c>
      <c r="F122" s="440"/>
      <c r="G122" s="440"/>
      <c r="H122" s="440"/>
      <c r="I122" s="441"/>
      <c r="J122" s="449" t="str">
        <f t="shared" si="17"/>
        <v>ゲロッパーズ</v>
      </c>
      <c r="K122" s="450"/>
      <c r="L122" s="450"/>
      <c r="M122" s="451"/>
      <c r="N122" s="626"/>
      <c r="O122" s="206" t="str">
        <f>IF(N121&lt;P121,"×",IF(N121&gt;P121,"○",IF(Y115="","",IF(W115="","",))))</f>
        <v>×</v>
      </c>
      <c r="P122" s="628"/>
      <c r="Q122" s="626"/>
      <c r="R122" s="204" t="str">
        <f>IF(Q121&lt;S121,"×",IF(Q121&gt;S121,"○",IF(Y117="","",IF(W117="","",))))</f>
        <v>×</v>
      </c>
      <c r="S122" s="628"/>
      <c r="T122" s="626"/>
      <c r="U122" s="204" t="str">
        <f>IF(T121&lt;V121,"×",IF(T121&gt;V121,"○",IF(W119="","",IF(Y119="","",))))</f>
        <v>×</v>
      </c>
      <c r="V122" s="628"/>
      <c r="W122" s="616"/>
      <c r="X122" s="617"/>
      <c r="Y122" s="618"/>
      <c r="Z122" s="340"/>
      <c r="AA122" s="342"/>
      <c r="AB122" s="405"/>
      <c r="AC122" s="406"/>
      <c r="AD122" s="407"/>
      <c r="AE122" s="408"/>
      <c r="AF122" s="409"/>
      <c r="AG122" s="80"/>
      <c r="AH122" s="61"/>
      <c r="AI122" s="61"/>
      <c r="AJ122" s="61"/>
      <c r="AK122" s="65"/>
      <c r="AL122" s="61"/>
      <c r="AM122" s="61"/>
      <c r="AN122" s="61"/>
      <c r="AO122" s="61"/>
      <c r="AP122" s="115">
        <f>RANK(AD121,$AD115:$AD122,0)*10+RANK(AB121,$AB115:$AC122,)</f>
        <v>43</v>
      </c>
      <c r="AR122" s="87" t="s">
        <v>238</v>
      </c>
      <c r="AS122" s="61"/>
      <c r="AT122" s="61"/>
      <c r="AU122" s="61"/>
      <c r="AV122" s="61"/>
      <c r="AW122" s="61"/>
    </row>
    <row r="123" spans="1:49" s="61" customFormat="1" ht="16.149999999999999" customHeight="1" x14ac:dyDescent="0.15"/>
    <row r="124" spans="1:49" s="61" customFormat="1" ht="16.149999999999999" customHeight="1" x14ac:dyDescent="0.15"/>
    <row r="125" spans="1:49" s="61" customFormat="1" ht="16.149999999999999" customHeight="1" x14ac:dyDescent="0.15"/>
    <row r="126" spans="1:49" s="61" customFormat="1" ht="16.149999999999999" customHeight="1" x14ac:dyDescent="0.15">
      <c r="D126" s="62" t="s">
        <v>257</v>
      </c>
    </row>
    <row r="127" spans="1:49" s="61" customFormat="1" ht="16.149999999999999" customHeight="1" x14ac:dyDescent="0.15">
      <c r="D127" s="62"/>
    </row>
    <row r="128" spans="1:49" s="61" customFormat="1" ht="16.149999999999999" customHeight="1" x14ac:dyDescent="0.15"/>
    <row r="129" spans="2:52" s="61" customFormat="1" ht="16.149999999999999" customHeight="1" x14ac:dyDescent="0.15">
      <c r="B129" s="61">
        <v>111</v>
      </c>
      <c r="D129" s="611">
        <v>1</v>
      </c>
      <c r="E129" s="329" t="str">
        <f>VLOOKUP(B129,$A$106:$M$124,5,FALSE)</f>
        <v>中村 はる奈</v>
      </c>
      <c r="F129" s="330"/>
      <c r="G129" s="330"/>
      <c r="H129" s="330"/>
      <c r="I129" s="331"/>
      <c r="J129" s="345" t="str">
        <f>VLOOKUP(B129,$A$106:$M$124,10,FALSE)</f>
        <v>湘南平ＴＣ</v>
      </c>
      <c r="K129" s="346"/>
      <c r="L129" s="346"/>
      <c r="M129" s="347"/>
      <c r="N129" s="79"/>
    </row>
    <row r="130" spans="2:52" s="61" customFormat="1" ht="16.149999999999999" customHeight="1" x14ac:dyDescent="0.15">
      <c r="B130" s="61">
        <v>112</v>
      </c>
      <c r="D130" s="612"/>
      <c r="E130" s="351" t="str">
        <f>VLOOKUP(B130,$A$106:$M$124,5,FALSE)</f>
        <v>園邊    愛</v>
      </c>
      <c r="F130" s="352"/>
      <c r="G130" s="352"/>
      <c r="H130" s="352"/>
      <c r="I130" s="353"/>
      <c r="J130" s="354" t="str">
        <f>VLOOKUP(B130,$A$106:$M$124,10,FALSE)</f>
        <v>湘南平ＴＣ</v>
      </c>
      <c r="K130" s="355"/>
      <c r="L130" s="355"/>
      <c r="M130" s="356"/>
      <c r="N130" s="89"/>
      <c r="O130" s="90"/>
      <c r="AR130" s="91" t="s">
        <v>225</v>
      </c>
      <c r="AS130" s="91"/>
      <c r="AT130" s="91"/>
      <c r="AU130" s="91"/>
      <c r="AV130" s="91"/>
    </row>
    <row r="131" spans="2:52" s="61" customFormat="1" ht="16.149999999999999" customHeight="1" x14ac:dyDescent="0.15">
      <c r="D131" s="65"/>
      <c r="E131" s="65"/>
      <c r="F131" s="65"/>
      <c r="G131" s="65"/>
      <c r="H131" s="65"/>
      <c r="I131" s="65"/>
      <c r="J131" s="79"/>
      <c r="K131" s="79"/>
      <c r="L131" s="79"/>
      <c r="M131" s="79"/>
      <c r="N131" s="79"/>
      <c r="O131" s="265"/>
      <c r="P131" s="264">
        <v>3</v>
      </c>
      <c r="Q131" s="326" t="s">
        <v>474</v>
      </c>
      <c r="R131" s="326"/>
      <c r="S131" s="326"/>
      <c r="T131" s="326"/>
      <c r="AR131" s="91"/>
      <c r="AS131" s="91"/>
      <c r="AT131" s="91"/>
      <c r="AU131" s="91"/>
      <c r="AV131" s="91"/>
    </row>
    <row r="132" spans="2:52" s="61" customFormat="1" ht="16.149999999999999" customHeight="1" x14ac:dyDescent="0.15">
      <c r="D132" s="65"/>
      <c r="E132" s="65"/>
      <c r="F132" s="65"/>
      <c r="G132" s="65"/>
      <c r="H132" s="65"/>
      <c r="I132" s="65"/>
      <c r="J132" s="79"/>
      <c r="K132" s="79"/>
      <c r="L132" s="79"/>
      <c r="M132" s="79"/>
      <c r="N132" s="79"/>
      <c r="O132" s="259"/>
      <c r="P132" s="61">
        <v>8</v>
      </c>
      <c r="Q132" s="326"/>
      <c r="R132" s="326"/>
      <c r="S132" s="326"/>
      <c r="T132" s="326"/>
      <c r="AR132" s="57"/>
      <c r="AS132" s="57"/>
      <c r="AT132" s="57"/>
      <c r="AU132" s="57"/>
      <c r="AV132" s="57"/>
    </row>
    <row r="133" spans="2:52" s="61" customFormat="1" ht="16.149999999999999" customHeight="1" x14ac:dyDescent="0.15">
      <c r="B133" s="61">
        <v>211</v>
      </c>
      <c r="D133" s="611">
        <v>2</v>
      </c>
      <c r="E133" s="329" t="str">
        <f>VLOOKUP(B133,$A$106:$M$124,5,FALSE)</f>
        <v>加藤 信子</v>
      </c>
      <c r="F133" s="330"/>
      <c r="G133" s="330"/>
      <c r="H133" s="330"/>
      <c r="I133" s="331"/>
      <c r="J133" s="345" t="str">
        <f>VLOOKUP(B133,$A$106:$M$124,10,FALSE)</f>
        <v>クレストン</v>
      </c>
      <c r="K133" s="346"/>
      <c r="L133" s="346"/>
      <c r="M133" s="347"/>
      <c r="N133" s="249"/>
      <c r="O133" s="261"/>
      <c r="P133" s="251"/>
      <c r="AR133" s="57"/>
      <c r="AS133" s="57"/>
      <c r="AT133" s="57"/>
      <c r="AU133" s="57"/>
      <c r="AV133" s="57"/>
    </row>
    <row r="134" spans="2:52" s="61" customFormat="1" ht="16.149999999999999" customHeight="1" x14ac:dyDescent="0.15">
      <c r="B134" s="61">
        <v>212</v>
      </c>
      <c r="D134" s="612"/>
      <c r="E134" s="351" t="str">
        <f>VLOOKUP(B134,$A$106:$M$124,5,FALSE)</f>
        <v>荊沢 舞子</v>
      </c>
      <c r="F134" s="352"/>
      <c r="G134" s="352"/>
      <c r="H134" s="352"/>
      <c r="I134" s="353"/>
      <c r="J134" s="354" t="str">
        <f>VLOOKUP(B134,$A$106:$M$124,10,FALSE)</f>
        <v>クレストン</v>
      </c>
      <c r="K134" s="355"/>
      <c r="L134" s="355"/>
      <c r="M134" s="356"/>
      <c r="N134" s="79"/>
      <c r="P134" s="266"/>
      <c r="AR134" s="91" t="s">
        <v>226</v>
      </c>
      <c r="AS134" s="91"/>
      <c r="AT134" s="91"/>
      <c r="AU134" s="91"/>
      <c r="AV134" s="91"/>
    </row>
    <row r="135" spans="2:52" s="61" customFormat="1" ht="16.149999999999999" customHeight="1" x14ac:dyDescent="0.15">
      <c r="AR135" s="91"/>
      <c r="AS135" s="91"/>
      <c r="AT135" s="91"/>
      <c r="AU135" s="91"/>
      <c r="AV135" s="91"/>
    </row>
    <row r="136" spans="2:52" s="61" customFormat="1" ht="16.149999999999999" customHeight="1" x14ac:dyDescent="0.15">
      <c r="AR136" s="57"/>
      <c r="AS136" s="57"/>
      <c r="AT136" s="57"/>
      <c r="AU136" s="57"/>
      <c r="AV136" s="57"/>
    </row>
    <row r="137" spans="2:52" s="61" customFormat="1" ht="16.149999999999999" customHeight="1" x14ac:dyDescent="0.15">
      <c r="AR137" s="57"/>
      <c r="AS137" s="57"/>
      <c r="AT137" s="57"/>
      <c r="AU137" s="57"/>
      <c r="AV137" s="57"/>
    </row>
    <row r="138" spans="2:52" s="61" customFormat="1" ht="16.149999999999999" customHeight="1" x14ac:dyDescent="0.15">
      <c r="B138" s="61">
        <v>121</v>
      </c>
      <c r="C138" s="61">
        <v>131</v>
      </c>
      <c r="D138" s="611">
        <v>1</v>
      </c>
      <c r="E138" s="329" t="str">
        <f>VLOOKUP(B138,$A$106:$M$124,5,FALSE)</f>
        <v>安田 寿美子</v>
      </c>
      <c r="F138" s="330"/>
      <c r="G138" s="330"/>
      <c r="H138" s="330"/>
      <c r="I138" s="331"/>
      <c r="J138" s="345" t="str">
        <f>VLOOKUP(B138,$A$106:$M$124,10,FALSE)</f>
        <v>Ｒ＆Ｂ</v>
      </c>
      <c r="K138" s="346"/>
      <c r="L138" s="346"/>
      <c r="M138" s="347"/>
      <c r="N138" s="79"/>
      <c r="V138" s="611">
        <v>1</v>
      </c>
      <c r="W138" s="329" t="str">
        <f>VLOOKUP(C138,$A$106:$M$124,5,FALSE)</f>
        <v>脇田 志津子</v>
      </c>
      <c r="X138" s="330"/>
      <c r="Y138" s="330"/>
      <c r="Z138" s="330"/>
      <c r="AA138" s="331"/>
      <c r="AB138" s="348" t="str">
        <f>VLOOKUP(C138,$A$106:$M$124,10,FALSE)</f>
        <v>クレストン</v>
      </c>
      <c r="AC138" s="349"/>
      <c r="AD138" s="349"/>
      <c r="AE138" s="350"/>
      <c r="AR138" s="57"/>
      <c r="AS138" s="57"/>
      <c r="AT138" s="57"/>
      <c r="AU138" s="57"/>
      <c r="AV138" s="57"/>
    </row>
    <row r="139" spans="2:52" s="61" customFormat="1" ht="16.149999999999999" customHeight="1" x14ac:dyDescent="0.15">
      <c r="B139" s="61">
        <v>122</v>
      </c>
      <c r="C139" s="61">
        <v>132</v>
      </c>
      <c r="D139" s="612"/>
      <c r="E139" s="351" t="str">
        <f>VLOOKUP(B139,$A$106:$M$124,5,FALSE)</f>
        <v>前田 和代</v>
      </c>
      <c r="F139" s="352"/>
      <c r="G139" s="352"/>
      <c r="H139" s="352"/>
      <c r="I139" s="353"/>
      <c r="J139" s="354" t="str">
        <f>VLOOKUP(B139,$A$106:$M$124,10,FALSE)</f>
        <v>プラザ</v>
      </c>
      <c r="K139" s="355"/>
      <c r="L139" s="355"/>
      <c r="M139" s="356"/>
      <c r="N139" s="89"/>
      <c r="O139" s="90"/>
      <c r="V139" s="612"/>
      <c r="W139" s="351" t="str">
        <f>VLOOKUP(C139,$A$106:$M$124,5,FALSE)</f>
        <v>中村 雅子</v>
      </c>
      <c r="X139" s="352"/>
      <c r="Y139" s="352"/>
      <c r="Z139" s="352"/>
      <c r="AA139" s="353"/>
      <c r="AB139" s="354" t="str">
        <f>VLOOKUP(C139,$A$106:$M$124,10,FALSE)</f>
        <v>クレストン</v>
      </c>
      <c r="AC139" s="355"/>
      <c r="AD139" s="355"/>
      <c r="AE139" s="356"/>
      <c r="AF139" s="90"/>
      <c r="AR139" s="91" t="s">
        <v>227</v>
      </c>
      <c r="AS139" s="91"/>
      <c r="AT139" s="91"/>
      <c r="AU139" s="91"/>
      <c r="AV139" s="91"/>
      <c r="AX139" s="91" t="s">
        <v>228</v>
      </c>
      <c r="AY139" s="91"/>
      <c r="AZ139" s="91"/>
    </row>
    <row r="140" spans="2:52" s="61" customFormat="1" ht="16.149999999999999" customHeight="1" x14ac:dyDescent="0.15">
      <c r="D140" s="65"/>
      <c r="E140" s="65"/>
      <c r="F140" s="65"/>
      <c r="G140" s="65"/>
      <c r="H140" s="65"/>
      <c r="I140" s="65"/>
      <c r="J140" s="79"/>
      <c r="K140" s="79"/>
      <c r="L140" s="79"/>
      <c r="M140" s="79"/>
      <c r="N140" s="79"/>
      <c r="O140" s="265"/>
      <c r="P140" s="264">
        <v>3</v>
      </c>
      <c r="Q140" s="326" t="s">
        <v>473</v>
      </c>
      <c r="R140" s="326"/>
      <c r="S140" s="326"/>
      <c r="T140" s="326"/>
      <c r="V140" s="65"/>
      <c r="W140" s="65"/>
      <c r="X140" s="65"/>
      <c r="Y140" s="65"/>
      <c r="Z140" s="65"/>
      <c r="AA140" s="65"/>
      <c r="AB140" s="79"/>
      <c r="AC140" s="79"/>
      <c r="AD140" s="79"/>
      <c r="AE140" s="79"/>
      <c r="AF140" s="92"/>
      <c r="AG140" s="264">
        <v>8</v>
      </c>
      <c r="AR140" s="91"/>
      <c r="AS140" s="91"/>
      <c r="AT140" s="91"/>
      <c r="AU140" s="91"/>
      <c r="AV140" s="91"/>
      <c r="AX140" s="91"/>
      <c r="AY140" s="91"/>
      <c r="AZ140" s="91"/>
    </row>
    <row r="141" spans="2:52" s="61" customFormat="1" ht="16.149999999999999" customHeight="1" x14ac:dyDescent="0.15">
      <c r="D141" s="65"/>
      <c r="E141" s="65"/>
      <c r="F141" s="65"/>
      <c r="G141" s="65"/>
      <c r="H141" s="65"/>
      <c r="I141" s="65"/>
      <c r="J141" s="79"/>
      <c r="K141" s="79"/>
      <c r="L141" s="79"/>
      <c r="M141" s="79"/>
      <c r="N141" s="79"/>
      <c r="O141" s="259"/>
      <c r="P141" s="61">
        <v>8</v>
      </c>
      <c r="Q141" s="326"/>
      <c r="R141" s="326"/>
      <c r="S141" s="326"/>
      <c r="T141" s="326"/>
      <c r="V141" s="65"/>
      <c r="W141" s="65"/>
      <c r="X141" s="65"/>
      <c r="Y141" s="65"/>
      <c r="Z141" s="65"/>
      <c r="AA141" s="65"/>
      <c r="AB141" s="79"/>
      <c r="AC141" s="79"/>
      <c r="AD141" s="79"/>
      <c r="AE141" s="79"/>
      <c r="AF141" s="259"/>
      <c r="AG141" s="251">
        <v>2</v>
      </c>
      <c r="AH141" s="286"/>
      <c r="AR141" s="57"/>
      <c r="AS141" s="57"/>
      <c r="AT141" s="57"/>
      <c r="AU141" s="57"/>
      <c r="AV141" s="57"/>
      <c r="AX141" s="57"/>
      <c r="AY141" s="57"/>
      <c r="AZ141" s="57"/>
    </row>
    <row r="142" spans="2:52" s="61" customFormat="1" ht="16.149999999999999" customHeight="1" x14ac:dyDescent="0.15">
      <c r="B142" s="61">
        <v>221</v>
      </c>
      <c r="C142" s="61">
        <v>241</v>
      </c>
      <c r="D142" s="611">
        <v>2</v>
      </c>
      <c r="E142" s="329" t="str">
        <f>VLOOKUP(B142,$A$106:$M$124,5,FALSE)</f>
        <v>井上 華菜</v>
      </c>
      <c r="F142" s="330"/>
      <c r="G142" s="330"/>
      <c r="H142" s="330"/>
      <c r="I142" s="331"/>
      <c r="J142" s="345" t="str">
        <f>VLOOKUP(B142,$A$106:$M$124,10,FALSE)</f>
        <v>アドバンテージ</v>
      </c>
      <c r="K142" s="346"/>
      <c r="L142" s="346"/>
      <c r="M142" s="347"/>
      <c r="N142" s="249"/>
      <c r="O142" s="261"/>
      <c r="P142" s="251"/>
      <c r="V142" s="611">
        <v>2</v>
      </c>
      <c r="W142" s="329" t="str">
        <f>VLOOKUP(C142,$A$106:$M$124,5,FALSE)</f>
        <v>龍口 亮子</v>
      </c>
      <c r="X142" s="330"/>
      <c r="Y142" s="330"/>
      <c r="Z142" s="330"/>
      <c r="AA142" s="331"/>
      <c r="AB142" s="348" t="str">
        <f>VLOOKUP(C142,$A$106:$M$124,10,FALSE)</f>
        <v>ゲロッパーズ</v>
      </c>
      <c r="AC142" s="349"/>
      <c r="AD142" s="349"/>
      <c r="AE142" s="350"/>
      <c r="AF142" s="261"/>
      <c r="AG142" s="251"/>
      <c r="AH142" s="286"/>
      <c r="AR142" s="57"/>
      <c r="AS142" s="57"/>
      <c r="AT142" s="57"/>
      <c r="AU142" s="57"/>
      <c r="AV142" s="57"/>
      <c r="AX142" s="57"/>
      <c r="AY142" s="57"/>
      <c r="AZ142" s="57"/>
    </row>
    <row r="143" spans="2:52" s="61" customFormat="1" ht="16.149999999999999" customHeight="1" x14ac:dyDescent="0.15">
      <c r="B143" s="61">
        <v>222</v>
      </c>
      <c r="C143" s="61">
        <v>242</v>
      </c>
      <c r="D143" s="612"/>
      <c r="E143" s="351" t="str">
        <f>VLOOKUP(B143,$A$106:$M$124,5,FALSE)</f>
        <v>杉浦 ゆき乃</v>
      </c>
      <c r="F143" s="352"/>
      <c r="G143" s="352"/>
      <c r="H143" s="352"/>
      <c r="I143" s="353"/>
      <c r="J143" s="354" t="str">
        <f>VLOOKUP(B143,$A$106:$M$124,10,FALSE)</f>
        <v>アドバンテージ</v>
      </c>
      <c r="K143" s="355"/>
      <c r="L143" s="355"/>
      <c r="M143" s="356"/>
      <c r="N143" s="79"/>
      <c r="P143" s="266"/>
      <c r="V143" s="612"/>
      <c r="W143" s="351" t="str">
        <f>VLOOKUP(C143,$A$106:$M$124,5,FALSE)</f>
        <v>小林 昭子</v>
      </c>
      <c r="X143" s="352"/>
      <c r="Y143" s="352"/>
      <c r="Z143" s="352"/>
      <c r="AA143" s="353"/>
      <c r="AB143" s="354" t="str">
        <f>VLOOKUP(C143,$A$106:$M$124,10,FALSE)</f>
        <v>ゲロッパーズ</v>
      </c>
      <c r="AC143" s="355"/>
      <c r="AD143" s="355"/>
      <c r="AE143" s="356"/>
      <c r="AG143" s="251"/>
      <c r="AH143" s="256">
        <v>8</v>
      </c>
      <c r="AI143" s="326" t="s">
        <v>475</v>
      </c>
      <c r="AJ143" s="326"/>
      <c r="AK143" s="326"/>
      <c r="AL143" s="326"/>
      <c r="AR143" s="91" t="s">
        <v>229</v>
      </c>
      <c r="AS143" s="91"/>
      <c r="AT143" s="91"/>
      <c r="AU143" s="91"/>
      <c r="AV143" s="91"/>
      <c r="AX143" s="91" t="s">
        <v>249</v>
      </c>
      <c r="AY143" s="91"/>
      <c r="AZ143" s="91"/>
    </row>
    <row r="144" spans="2:52" s="61" customFormat="1" ht="16.149999999999999" customHeight="1" x14ac:dyDescent="0.15">
      <c r="AF144" s="251"/>
      <c r="AG144" s="259"/>
      <c r="AH144" s="61">
        <v>1</v>
      </c>
      <c r="AI144" s="326"/>
      <c r="AJ144" s="326"/>
      <c r="AK144" s="326"/>
      <c r="AL144" s="326"/>
    </row>
    <row r="145" spans="3:50" s="61" customFormat="1" ht="16.149999999999999" customHeight="1" x14ac:dyDescent="0.15">
      <c r="AF145" s="251"/>
      <c r="AG145" s="259"/>
    </row>
    <row r="146" spans="3:50" s="61" customFormat="1" ht="16.149999999999999" customHeight="1" x14ac:dyDescent="0.15">
      <c r="C146" s="61">
        <v>231</v>
      </c>
      <c r="V146" s="611">
        <v>3</v>
      </c>
      <c r="W146" s="329" t="str">
        <f>VLOOKUP(C146,$A$106:$M$124,5,FALSE)</f>
        <v>八木 礼子</v>
      </c>
      <c r="X146" s="330"/>
      <c r="Y146" s="330"/>
      <c r="Z146" s="330"/>
      <c r="AA146" s="331"/>
      <c r="AB146" s="348" t="str">
        <f>VLOOKUP(C146,$A$106:$M$124,10,FALSE)</f>
        <v>Ｒ＆Ｂ</v>
      </c>
      <c r="AC146" s="349"/>
      <c r="AD146" s="349"/>
      <c r="AE146" s="350"/>
      <c r="AF146" s="264"/>
      <c r="AG146" s="261"/>
    </row>
    <row r="147" spans="3:50" s="61" customFormat="1" ht="16.149999999999999" customHeight="1" x14ac:dyDescent="0.15">
      <c r="C147" s="61">
        <v>232</v>
      </c>
      <c r="V147" s="612"/>
      <c r="W147" s="351" t="str">
        <f>VLOOKUP(C147,$A$106:$M$124,5,FALSE)</f>
        <v>伊藤 優子</v>
      </c>
      <c r="X147" s="352"/>
      <c r="Y147" s="352"/>
      <c r="Z147" s="352"/>
      <c r="AA147" s="353"/>
      <c r="AB147" s="354" t="str">
        <f>VLOOKUP(C147,$A$106:$M$124,10,FALSE)</f>
        <v>クレストン</v>
      </c>
      <c r="AC147" s="355"/>
      <c r="AD147" s="355"/>
      <c r="AE147" s="356"/>
      <c r="AX147" s="91" t="s">
        <v>230</v>
      </c>
    </row>
    <row r="148" spans="3:50" s="61" customFormat="1" ht="16.149999999999999" customHeight="1" x14ac:dyDescent="0.15"/>
    <row r="149" spans="3:50" s="61" customFormat="1" ht="16.5" customHeight="1" x14ac:dyDescent="0.15"/>
    <row r="150" spans="3:50" s="61" customFormat="1" ht="16.5" customHeight="1" x14ac:dyDescent="0.15"/>
    <row r="151" spans="3:50" s="61" customFormat="1" ht="16.5" customHeight="1" x14ac:dyDescent="0.15"/>
    <row r="152" spans="3:50" s="61" customFormat="1" ht="16.5" customHeight="1" x14ac:dyDescent="0.15"/>
    <row r="153" spans="3:50" s="61" customFormat="1" ht="16.5" customHeight="1" x14ac:dyDescent="0.15"/>
    <row r="154" spans="3:50" s="61" customFormat="1" ht="16.5" customHeight="1" x14ac:dyDescent="0.15"/>
    <row r="155" spans="3:50" s="61" customFormat="1" ht="16.5" customHeight="1" x14ac:dyDescent="0.15"/>
    <row r="156" spans="3:50" s="61" customFormat="1" ht="16.5" customHeight="1" x14ac:dyDescent="0.15"/>
    <row r="157" spans="3:50" s="61" customFormat="1" ht="16.5" customHeight="1" x14ac:dyDescent="0.15"/>
    <row r="158" spans="3:50" s="61" customFormat="1" ht="16.5" customHeight="1" x14ac:dyDescent="0.15"/>
    <row r="159" spans="3:50" s="61" customFormat="1" ht="16.5" customHeight="1" x14ac:dyDescent="0.15"/>
    <row r="160" spans="3:50" s="61" customFormat="1" ht="16.5" customHeight="1" x14ac:dyDescent="0.15"/>
    <row r="161" s="61" customFormat="1" ht="16.5" customHeight="1" x14ac:dyDescent="0.15"/>
    <row r="162" s="61" customFormat="1" ht="16.5" customHeight="1" x14ac:dyDescent="0.15"/>
    <row r="163" s="61" customFormat="1" ht="16.5" customHeight="1" x14ac:dyDescent="0.15"/>
    <row r="164" s="61" customFormat="1" ht="16.5" customHeight="1" x14ac:dyDescent="0.15"/>
    <row r="165" s="61" customFormat="1" ht="16.5" customHeight="1" x14ac:dyDescent="0.15"/>
    <row r="166" s="61" customFormat="1" ht="16.5" customHeight="1" x14ac:dyDescent="0.15"/>
    <row r="167" s="61" customFormat="1" ht="16.5" customHeight="1" x14ac:dyDescent="0.15"/>
    <row r="168" s="61" customFormat="1" ht="16.5" customHeight="1" x14ac:dyDescent="0.15"/>
    <row r="169" s="61" customFormat="1" ht="16.5" customHeight="1" x14ac:dyDescent="0.15"/>
    <row r="170" s="61" customFormat="1" ht="16.5" customHeight="1" x14ac:dyDescent="0.15"/>
    <row r="171" s="61" customFormat="1" ht="16.5" customHeight="1" x14ac:dyDescent="0.15"/>
    <row r="172" s="61" customFormat="1" ht="16.5" customHeight="1" x14ac:dyDescent="0.15"/>
    <row r="173" s="61" customFormat="1" ht="16.5" customHeight="1" x14ac:dyDescent="0.15"/>
    <row r="174" s="61" customFormat="1" ht="16.5" customHeight="1" x14ac:dyDescent="0.15"/>
    <row r="175" s="61" customFormat="1" ht="16.5" customHeight="1" x14ac:dyDescent="0.15"/>
    <row r="176" s="61" customFormat="1" ht="16.5" customHeight="1" x14ac:dyDescent="0.15"/>
    <row r="177" s="61" customFormat="1" ht="16.5" customHeight="1" x14ac:dyDescent="0.15"/>
    <row r="178" s="61" customFormat="1" ht="16.5" customHeight="1" x14ac:dyDescent="0.15"/>
    <row r="179" s="61" customFormat="1" ht="16.5" customHeight="1" x14ac:dyDescent="0.15"/>
    <row r="180" s="61" customFormat="1" ht="16.5" customHeight="1" x14ac:dyDescent="0.15"/>
    <row r="181" s="79" customFormat="1" ht="16.5" customHeight="1" x14ac:dyDescent="0.15"/>
    <row r="182" s="79" customFormat="1" ht="16.5" customHeight="1" x14ac:dyDescent="0.15"/>
    <row r="183" s="79" customFormat="1" ht="16.5" customHeight="1" x14ac:dyDescent="0.15"/>
    <row r="184" s="79" customFormat="1" ht="16.5" customHeight="1" x14ac:dyDescent="0.15"/>
    <row r="185" s="79" customFormat="1" ht="16.5" customHeight="1" x14ac:dyDescent="0.15"/>
  </sheetData>
  <mergeCells count="604">
    <mergeCell ref="S6:W6"/>
    <mergeCell ref="E7:I7"/>
    <mergeCell ref="J7:M7"/>
    <mergeCell ref="N7:P7"/>
    <mergeCell ref="Q7:S7"/>
    <mergeCell ref="T7:V7"/>
    <mergeCell ref="W7:Y7"/>
    <mergeCell ref="AB7:AC7"/>
    <mergeCell ref="V10:V11"/>
    <mergeCell ref="W10:W11"/>
    <mergeCell ref="Y10:Y11"/>
    <mergeCell ref="Z10:Z11"/>
    <mergeCell ref="E8:I8"/>
    <mergeCell ref="J8:M8"/>
    <mergeCell ref="N8:P9"/>
    <mergeCell ref="Q8:Q9"/>
    <mergeCell ref="S8:S9"/>
    <mergeCell ref="T8:T9"/>
    <mergeCell ref="V8:V9"/>
    <mergeCell ref="W8:W9"/>
    <mergeCell ref="AF8:AF9"/>
    <mergeCell ref="E9:I9"/>
    <mergeCell ref="J9:M9"/>
    <mergeCell ref="D10:D11"/>
    <mergeCell ref="E10:I10"/>
    <mergeCell ref="J10:M10"/>
    <mergeCell ref="N10:N11"/>
    <mergeCell ref="P10:P11"/>
    <mergeCell ref="Q10:S11"/>
    <mergeCell ref="T10:T11"/>
    <mergeCell ref="Y8:Y9"/>
    <mergeCell ref="Z8:Z9"/>
    <mergeCell ref="AA8:AA9"/>
    <mergeCell ref="AB8:AC9"/>
    <mergeCell ref="AD8:AD9"/>
    <mergeCell ref="AE8:AE9"/>
    <mergeCell ref="AD10:AD11"/>
    <mergeCell ref="AE10:AE11"/>
    <mergeCell ref="AF10:AF11"/>
    <mergeCell ref="E11:I11"/>
    <mergeCell ref="J11:M11"/>
    <mergeCell ref="AA10:AA11"/>
    <mergeCell ref="AB10:AC11"/>
    <mergeCell ref="D8:D9"/>
    <mergeCell ref="AE12:AE13"/>
    <mergeCell ref="AF12:AF13"/>
    <mergeCell ref="E13:I13"/>
    <mergeCell ref="J13:M13"/>
    <mergeCell ref="Q12:Q13"/>
    <mergeCell ref="S12:S13"/>
    <mergeCell ref="T12:V13"/>
    <mergeCell ref="W12:W13"/>
    <mergeCell ref="Y12:Y13"/>
    <mergeCell ref="Z12:Z13"/>
    <mergeCell ref="E12:I12"/>
    <mergeCell ref="J12:M12"/>
    <mergeCell ref="N12:N13"/>
    <mergeCell ref="P12:P13"/>
    <mergeCell ref="D14:D15"/>
    <mergeCell ref="E14:I14"/>
    <mergeCell ref="J14:M14"/>
    <mergeCell ref="N14:N15"/>
    <mergeCell ref="P14:P15"/>
    <mergeCell ref="Q14:Q15"/>
    <mergeCell ref="AA12:AA13"/>
    <mergeCell ref="AB12:AC13"/>
    <mergeCell ref="AD12:AD13"/>
    <mergeCell ref="D12:D13"/>
    <mergeCell ref="AB14:AC15"/>
    <mergeCell ref="AD14:AD15"/>
    <mergeCell ref="AB18:AC18"/>
    <mergeCell ref="AE14:AE15"/>
    <mergeCell ref="AF14:AF15"/>
    <mergeCell ref="E15:I15"/>
    <mergeCell ref="J15:M15"/>
    <mergeCell ref="S14:S15"/>
    <mergeCell ref="T14:T15"/>
    <mergeCell ref="V14:V15"/>
    <mergeCell ref="W14:Y15"/>
    <mergeCell ref="Z14:Z15"/>
    <mergeCell ref="AA14:AA15"/>
    <mergeCell ref="Y21:Y22"/>
    <mergeCell ref="Z21:Z22"/>
    <mergeCell ref="S17:W17"/>
    <mergeCell ref="E18:I18"/>
    <mergeCell ref="J18:M18"/>
    <mergeCell ref="N18:P18"/>
    <mergeCell ref="Q18:S18"/>
    <mergeCell ref="T18:V18"/>
    <mergeCell ref="W18:Y18"/>
    <mergeCell ref="E19:I19"/>
    <mergeCell ref="J19:M19"/>
    <mergeCell ref="N19:P20"/>
    <mergeCell ref="Q19:Q20"/>
    <mergeCell ref="S19:S20"/>
    <mergeCell ref="T19:T20"/>
    <mergeCell ref="V19:V20"/>
    <mergeCell ref="W19:W20"/>
    <mergeCell ref="V21:V22"/>
    <mergeCell ref="W21:W22"/>
    <mergeCell ref="AF19:AF20"/>
    <mergeCell ref="E20:I20"/>
    <mergeCell ref="J20:M20"/>
    <mergeCell ref="D21:D22"/>
    <mergeCell ref="E21:I21"/>
    <mergeCell ref="J21:M21"/>
    <mergeCell ref="N21:N22"/>
    <mergeCell ref="P21:P22"/>
    <mergeCell ref="Q21:S22"/>
    <mergeCell ref="T21:T22"/>
    <mergeCell ref="Y19:Y20"/>
    <mergeCell ref="Z19:Z20"/>
    <mergeCell ref="AA19:AA20"/>
    <mergeCell ref="AB19:AC20"/>
    <mergeCell ref="AD19:AD20"/>
    <mergeCell ref="AE19:AE20"/>
    <mergeCell ref="AD21:AD22"/>
    <mergeCell ref="AE21:AE22"/>
    <mergeCell ref="AF21:AF22"/>
    <mergeCell ref="E22:I22"/>
    <mergeCell ref="J22:M22"/>
    <mergeCell ref="AA21:AA22"/>
    <mergeCell ref="AB21:AC22"/>
    <mergeCell ref="D19:D20"/>
    <mergeCell ref="AE23:AE24"/>
    <mergeCell ref="AF23:AF24"/>
    <mergeCell ref="E24:I24"/>
    <mergeCell ref="J24:M24"/>
    <mergeCell ref="Q23:Q24"/>
    <mergeCell ref="S23:S24"/>
    <mergeCell ref="T23:V24"/>
    <mergeCell ref="W23:W24"/>
    <mergeCell ref="Y23:Y24"/>
    <mergeCell ref="Z23:Z24"/>
    <mergeCell ref="E23:I23"/>
    <mergeCell ref="J23:M23"/>
    <mergeCell ref="N23:N24"/>
    <mergeCell ref="P23:P24"/>
    <mergeCell ref="D25:D26"/>
    <mergeCell ref="E25:I25"/>
    <mergeCell ref="J25:M25"/>
    <mergeCell ref="N25:N26"/>
    <mergeCell ref="P25:P26"/>
    <mergeCell ref="Q25:Q26"/>
    <mergeCell ref="AA23:AA24"/>
    <mergeCell ref="AB23:AC24"/>
    <mergeCell ref="AD23:AD24"/>
    <mergeCell ref="D23:D24"/>
    <mergeCell ref="S28:W28"/>
    <mergeCell ref="E29:I29"/>
    <mergeCell ref="J29:M29"/>
    <mergeCell ref="N29:P29"/>
    <mergeCell ref="Q29:S29"/>
    <mergeCell ref="T29:V29"/>
    <mergeCell ref="AB25:AC26"/>
    <mergeCell ref="AD25:AD26"/>
    <mergeCell ref="AE25:AE26"/>
    <mergeCell ref="Z29:AB29"/>
    <mergeCell ref="AE29:AF29"/>
    <mergeCell ref="AF25:AF26"/>
    <mergeCell ref="E26:I26"/>
    <mergeCell ref="J26:M26"/>
    <mergeCell ref="S25:S26"/>
    <mergeCell ref="T25:T26"/>
    <mergeCell ref="V25:V26"/>
    <mergeCell ref="W25:Y26"/>
    <mergeCell ref="Z25:Z26"/>
    <mergeCell ref="AA25:AA26"/>
    <mergeCell ref="D30:D31"/>
    <mergeCell ref="E30:I30"/>
    <mergeCell ref="J30:M30"/>
    <mergeCell ref="N30:P31"/>
    <mergeCell ref="Q30:Q31"/>
    <mergeCell ref="S30:S31"/>
    <mergeCell ref="T30:T31"/>
    <mergeCell ref="V30:V31"/>
    <mergeCell ref="AE30:AF31"/>
    <mergeCell ref="AG30:AG31"/>
    <mergeCell ref="AH30:AH31"/>
    <mergeCell ref="AI30:AI31"/>
    <mergeCell ref="E31:I31"/>
    <mergeCell ref="J31:M31"/>
    <mergeCell ref="W30:W31"/>
    <mergeCell ref="Y30:Y31"/>
    <mergeCell ref="Z30:Z31"/>
    <mergeCell ref="AB30:AB31"/>
    <mergeCell ref="AC30:AC31"/>
    <mergeCell ref="AD30:AD31"/>
    <mergeCell ref="AD32:AD33"/>
    <mergeCell ref="AE32:AF33"/>
    <mergeCell ref="AG32:AG33"/>
    <mergeCell ref="AH32:AH33"/>
    <mergeCell ref="AI32:AI33"/>
    <mergeCell ref="T32:T33"/>
    <mergeCell ref="V32:V33"/>
    <mergeCell ref="W32:W33"/>
    <mergeCell ref="Y32:Y33"/>
    <mergeCell ref="Z32:Z33"/>
    <mergeCell ref="AB32:AB33"/>
    <mergeCell ref="D34:D35"/>
    <mergeCell ref="E34:I34"/>
    <mergeCell ref="J34:M34"/>
    <mergeCell ref="N34:N35"/>
    <mergeCell ref="P34:P35"/>
    <mergeCell ref="Q34:Q35"/>
    <mergeCell ref="E35:I35"/>
    <mergeCell ref="J35:M35"/>
    <mergeCell ref="AC32:AC33"/>
    <mergeCell ref="D32:D33"/>
    <mergeCell ref="E32:I32"/>
    <mergeCell ref="J32:M32"/>
    <mergeCell ref="N32:N33"/>
    <mergeCell ref="P32:P33"/>
    <mergeCell ref="Q32:S33"/>
    <mergeCell ref="E33:I33"/>
    <mergeCell ref="J33:M33"/>
    <mergeCell ref="AC34:AC35"/>
    <mergeCell ref="AD34:AD35"/>
    <mergeCell ref="AE34:AF35"/>
    <mergeCell ref="AG34:AG35"/>
    <mergeCell ref="AH34:AH35"/>
    <mergeCell ref="AI34:AI35"/>
    <mergeCell ref="S34:S35"/>
    <mergeCell ref="T34:V35"/>
    <mergeCell ref="W34:W35"/>
    <mergeCell ref="Y34:Y35"/>
    <mergeCell ref="Z34:Z35"/>
    <mergeCell ref="AB34:AB35"/>
    <mergeCell ref="AD36:AD37"/>
    <mergeCell ref="AE36:AF37"/>
    <mergeCell ref="AG36:AG37"/>
    <mergeCell ref="AH36:AH37"/>
    <mergeCell ref="AI36:AI37"/>
    <mergeCell ref="S36:S37"/>
    <mergeCell ref="T36:T37"/>
    <mergeCell ref="V36:V37"/>
    <mergeCell ref="W36:Y37"/>
    <mergeCell ref="Z36:Z37"/>
    <mergeCell ref="AB36:AB37"/>
    <mergeCell ref="D38:D39"/>
    <mergeCell ref="E38:I38"/>
    <mergeCell ref="J38:M38"/>
    <mergeCell ref="N38:N39"/>
    <mergeCell ref="P38:P39"/>
    <mergeCell ref="Q38:Q39"/>
    <mergeCell ref="E39:I39"/>
    <mergeCell ref="J39:M39"/>
    <mergeCell ref="AC36:AC37"/>
    <mergeCell ref="D36:D37"/>
    <mergeCell ref="E36:I36"/>
    <mergeCell ref="J36:M36"/>
    <mergeCell ref="N36:N37"/>
    <mergeCell ref="P36:P37"/>
    <mergeCell ref="Q36:Q37"/>
    <mergeCell ref="E37:I37"/>
    <mergeCell ref="J37:M37"/>
    <mergeCell ref="AC38:AC39"/>
    <mergeCell ref="AD38:AD39"/>
    <mergeCell ref="AE38:AF39"/>
    <mergeCell ref="AG38:AG39"/>
    <mergeCell ref="AH38:AH39"/>
    <mergeCell ref="AI38:AI39"/>
    <mergeCell ref="S38:S39"/>
    <mergeCell ref="T38:T39"/>
    <mergeCell ref="V38:V39"/>
    <mergeCell ref="W38:W39"/>
    <mergeCell ref="Y38:Y39"/>
    <mergeCell ref="Z38:AB39"/>
    <mergeCell ref="E57:I57"/>
    <mergeCell ref="J57:M57"/>
    <mergeCell ref="N57:P57"/>
    <mergeCell ref="Q57:S57"/>
    <mergeCell ref="T57:V57"/>
    <mergeCell ref="Y57:Z57"/>
    <mergeCell ref="AH57:AJ57"/>
    <mergeCell ref="AK57:AL57"/>
    <mergeCell ref="D58:D59"/>
    <mergeCell ref="E58:I58"/>
    <mergeCell ref="J58:M58"/>
    <mergeCell ref="N58:P59"/>
    <mergeCell ref="Q58:Q59"/>
    <mergeCell ref="S58:S59"/>
    <mergeCell ref="T58:T59"/>
    <mergeCell ref="V58:V59"/>
    <mergeCell ref="W58:W59"/>
    <mergeCell ref="X58:X59"/>
    <mergeCell ref="Y58:Z59"/>
    <mergeCell ref="AA58:AA59"/>
    <mergeCell ref="AB58:AB59"/>
    <mergeCell ref="AC58:AC59"/>
    <mergeCell ref="E59:I59"/>
    <mergeCell ref="J59:M59"/>
    <mergeCell ref="AH59:AI59"/>
    <mergeCell ref="D60:D61"/>
    <mergeCell ref="E60:I60"/>
    <mergeCell ref="J60:M60"/>
    <mergeCell ref="N60:N61"/>
    <mergeCell ref="P60:P61"/>
    <mergeCell ref="Q60:S61"/>
    <mergeCell ref="T60:T61"/>
    <mergeCell ref="V60:V61"/>
    <mergeCell ref="W60:W61"/>
    <mergeCell ref="X60:X61"/>
    <mergeCell ref="Y60:Z61"/>
    <mergeCell ref="AA60:AA61"/>
    <mergeCell ref="AB60:AB61"/>
    <mergeCell ref="AC60:AC61"/>
    <mergeCell ref="AH60:AI60"/>
    <mergeCell ref="E61:I61"/>
    <mergeCell ref="J61:M61"/>
    <mergeCell ref="AH61:AI61"/>
    <mergeCell ref="D62:D63"/>
    <mergeCell ref="E62:I62"/>
    <mergeCell ref="J62:M62"/>
    <mergeCell ref="N62:N63"/>
    <mergeCell ref="P62:P63"/>
    <mergeCell ref="Q62:Q63"/>
    <mergeCell ref="S62:S63"/>
    <mergeCell ref="T62:V63"/>
    <mergeCell ref="W62:W63"/>
    <mergeCell ref="X62:X63"/>
    <mergeCell ref="Y62:Z63"/>
    <mergeCell ref="AA62:AA63"/>
    <mergeCell ref="AB62:AB63"/>
    <mergeCell ref="AC62:AC63"/>
    <mergeCell ref="E63:I63"/>
    <mergeCell ref="J63:M63"/>
    <mergeCell ref="E66:I66"/>
    <mergeCell ref="J66:M66"/>
    <mergeCell ref="N66:P66"/>
    <mergeCell ref="Q66:S66"/>
    <mergeCell ref="T66:V66"/>
    <mergeCell ref="Y66:Z66"/>
    <mergeCell ref="AH66:AJ66"/>
    <mergeCell ref="AK66:AL66"/>
    <mergeCell ref="D67:D68"/>
    <mergeCell ref="E67:I67"/>
    <mergeCell ref="J67:M67"/>
    <mergeCell ref="N67:P68"/>
    <mergeCell ref="Q67:Q68"/>
    <mergeCell ref="S67:S68"/>
    <mergeCell ref="T67:T68"/>
    <mergeCell ref="V67:V68"/>
    <mergeCell ref="W67:W68"/>
    <mergeCell ref="X67:X68"/>
    <mergeCell ref="Y67:Z68"/>
    <mergeCell ref="AA67:AA68"/>
    <mergeCell ref="AB67:AB68"/>
    <mergeCell ref="AC67:AC68"/>
    <mergeCell ref="E68:I68"/>
    <mergeCell ref="J68:M68"/>
    <mergeCell ref="AH68:AI68"/>
    <mergeCell ref="D69:D70"/>
    <mergeCell ref="E69:I69"/>
    <mergeCell ref="J69:M69"/>
    <mergeCell ref="N69:N70"/>
    <mergeCell ref="P69:P70"/>
    <mergeCell ref="Q69:S70"/>
    <mergeCell ref="T69:T70"/>
    <mergeCell ref="V69:V70"/>
    <mergeCell ref="W69:W70"/>
    <mergeCell ref="X69:X70"/>
    <mergeCell ref="Y69:Z70"/>
    <mergeCell ref="AA69:AA70"/>
    <mergeCell ref="AB69:AB70"/>
    <mergeCell ref="AC69:AC70"/>
    <mergeCell ref="AH69:AI69"/>
    <mergeCell ref="E70:I70"/>
    <mergeCell ref="J70:M70"/>
    <mergeCell ref="AH70:AI70"/>
    <mergeCell ref="X71:X72"/>
    <mergeCell ref="Y71:Z72"/>
    <mergeCell ref="AA71:AA72"/>
    <mergeCell ref="AB71:AB72"/>
    <mergeCell ref="AC71:AC72"/>
    <mergeCell ref="E72:I72"/>
    <mergeCell ref="J72:M72"/>
    <mergeCell ref="D79:D80"/>
    <mergeCell ref="E79:I79"/>
    <mergeCell ref="J79:M79"/>
    <mergeCell ref="E80:I80"/>
    <mergeCell ref="J80:M80"/>
    <mergeCell ref="D71:D72"/>
    <mergeCell ref="E71:I71"/>
    <mergeCell ref="J71:M71"/>
    <mergeCell ref="N71:N72"/>
    <mergeCell ref="P71:P72"/>
    <mergeCell ref="Q71:Q72"/>
    <mergeCell ref="S71:S72"/>
    <mergeCell ref="T71:V72"/>
    <mergeCell ref="W71:W72"/>
    <mergeCell ref="R80:U80"/>
    <mergeCell ref="D83:D84"/>
    <mergeCell ref="E83:I83"/>
    <mergeCell ref="J83:M83"/>
    <mergeCell ref="E84:I84"/>
    <mergeCell ref="J84:M84"/>
    <mergeCell ref="D88:D89"/>
    <mergeCell ref="E88:I88"/>
    <mergeCell ref="J88:M88"/>
    <mergeCell ref="R81:U82"/>
    <mergeCell ref="V88:V89"/>
    <mergeCell ref="W88:AA88"/>
    <mergeCell ref="AB88:AE88"/>
    <mergeCell ref="E89:I89"/>
    <mergeCell ref="J89:M89"/>
    <mergeCell ref="W89:AA89"/>
    <mergeCell ref="AB89:AE89"/>
    <mergeCell ref="D92:D93"/>
    <mergeCell ref="E92:I92"/>
    <mergeCell ref="J92:M92"/>
    <mergeCell ref="V92:V93"/>
    <mergeCell ref="W92:AA92"/>
    <mergeCell ref="AB92:AE92"/>
    <mergeCell ref="E93:I93"/>
    <mergeCell ref="J93:M93"/>
    <mergeCell ref="W93:AA93"/>
    <mergeCell ref="AB93:AE93"/>
    <mergeCell ref="Q90:T91"/>
    <mergeCell ref="E105:I105"/>
    <mergeCell ref="J105:M105"/>
    <mergeCell ref="N105:P105"/>
    <mergeCell ref="Q105:S105"/>
    <mergeCell ref="T105:V105"/>
    <mergeCell ref="Y105:Z105"/>
    <mergeCell ref="AH105:AJ105"/>
    <mergeCell ref="AK105:AL105"/>
    <mergeCell ref="D106:D107"/>
    <mergeCell ref="E106:I106"/>
    <mergeCell ref="J106:M106"/>
    <mergeCell ref="N106:P107"/>
    <mergeCell ref="Q106:Q107"/>
    <mergeCell ref="S106:S107"/>
    <mergeCell ref="T106:T107"/>
    <mergeCell ref="V106:V107"/>
    <mergeCell ref="W106:W107"/>
    <mergeCell ref="X106:X107"/>
    <mergeCell ref="Y106:Z107"/>
    <mergeCell ref="AA106:AA107"/>
    <mergeCell ref="AB106:AB107"/>
    <mergeCell ref="AC106:AC107"/>
    <mergeCell ref="E107:I107"/>
    <mergeCell ref="J107:M107"/>
    <mergeCell ref="AH107:AI107"/>
    <mergeCell ref="D108:D109"/>
    <mergeCell ref="E108:I108"/>
    <mergeCell ref="J108:M108"/>
    <mergeCell ref="N108:N109"/>
    <mergeCell ref="P108:P109"/>
    <mergeCell ref="Q108:S109"/>
    <mergeCell ref="T108:T109"/>
    <mergeCell ref="V108:V109"/>
    <mergeCell ref="W108:W109"/>
    <mergeCell ref="X108:X109"/>
    <mergeCell ref="Y108:Z109"/>
    <mergeCell ref="AA108:AA109"/>
    <mergeCell ref="AB108:AB109"/>
    <mergeCell ref="AC108:AC109"/>
    <mergeCell ref="AH108:AI108"/>
    <mergeCell ref="E109:I109"/>
    <mergeCell ref="J109:M109"/>
    <mergeCell ref="AH109:AI109"/>
    <mergeCell ref="D110:D111"/>
    <mergeCell ref="E110:I110"/>
    <mergeCell ref="J110:M110"/>
    <mergeCell ref="N110:N111"/>
    <mergeCell ref="P110:P111"/>
    <mergeCell ref="Q110:Q111"/>
    <mergeCell ref="S110:S111"/>
    <mergeCell ref="T110:V111"/>
    <mergeCell ref="W110:W111"/>
    <mergeCell ref="X110:X111"/>
    <mergeCell ref="Y110:Z111"/>
    <mergeCell ref="AA110:AA111"/>
    <mergeCell ref="AB110:AB111"/>
    <mergeCell ref="AC110:AC111"/>
    <mergeCell ref="E111:I111"/>
    <mergeCell ref="J111:M111"/>
    <mergeCell ref="E114:I114"/>
    <mergeCell ref="J114:M114"/>
    <mergeCell ref="N114:P114"/>
    <mergeCell ref="Q114:S114"/>
    <mergeCell ref="T114:V114"/>
    <mergeCell ref="W114:Y114"/>
    <mergeCell ref="AB114:AC114"/>
    <mergeCell ref="AH114:AJ114"/>
    <mergeCell ref="AK114:AL114"/>
    <mergeCell ref="D115:D116"/>
    <mergeCell ref="E115:I115"/>
    <mergeCell ref="J115:M115"/>
    <mergeCell ref="N115:P116"/>
    <mergeCell ref="Q115:Q116"/>
    <mergeCell ref="S115:S116"/>
    <mergeCell ref="T115:T116"/>
    <mergeCell ref="V115:V116"/>
    <mergeCell ref="W115:W116"/>
    <mergeCell ref="Y115:Y116"/>
    <mergeCell ref="Z115:Z116"/>
    <mergeCell ref="AA115:AA116"/>
    <mergeCell ref="AB115:AC116"/>
    <mergeCell ref="AD115:AD116"/>
    <mergeCell ref="AE115:AE116"/>
    <mergeCell ref="AF115:AF116"/>
    <mergeCell ref="E116:I116"/>
    <mergeCell ref="J116:M116"/>
    <mergeCell ref="AH116:AI116"/>
    <mergeCell ref="D117:D118"/>
    <mergeCell ref="E117:I117"/>
    <mergeCell ref="J117:M117"/>
    <mergeCell ref="N117:N118"/>
    <mergeCell ref="P117:P118"/>
    <mergeCell ref="Q117:S118"/>
    <mergeCell ref="T117:T118"/>
    <mergeCell ref="V117:V118"/>
    <mergeCell ref="W117:W118"/>
    <mergeCell ref="Y117:Y118"/>
    <mergeCell ref="Z117:Z118"/>
    <mergeCell ref="AA117:AA118"/>
    <mergeCell ref="AB117:AC118"/>
    <mergeCell ref="AD117:AD118"/>
    <mergeCell ref="AE117:AE118"/>
    <mergeCell ref="AF117:AF118"/>
    <mergeCell ref="AH117:AI117"/>
    <mergeCell ref="E118:I118"/>
    <mergeCell ref="J118:M118"/>
    <mergeCell ref="AH118:AI118"/>
    <mergeCell ref="AE119:AE120"/>
    <mergeCell ref="AF119:AF120"/>
    <mergeCell ref="AH119:AI119"/>
    <mergeCell ref="E120:I120"/>
    <mergeCell ref="J120:M120"/>
    <mergeCell ref="AH120:AI120"/>
    <mergeCell ref="D119:D120"/>
    <mergeCell ref="E119:I119"/>
    <mergeCell ref="J119:M119"/>
    <mergeCell ref="N119:N120"/>
    <mergeCell ref="P119:P120"/>
    <mergeCell ref="Q119:Q120"/>
    <mergeCell ref="S119:S120"/>
    <mergeCell ref="T119:V120"/>
    <mergeCell ref="W119:W120"/>
    <mergeCell ref="E122:I122"/>
    <mergeCell ref="J122:M122"/>
    <mergeCell ref="D121:D122"/>
    <mergeCell ref="E121:I121"/>
    <mergeCell ref="J121:M121"/>
    <mergeCell ref="N121:N122"/>
    <mergeCell ref="P121:P122"/>
    <mergeCell ref="Q121:Q122"/>
    <mergeCell ref="S121:S122"/>
    <mergeCell ref="D129:D130"/>
    <mergeCell ref="E129:I129"/>
    <mergeCell ref="J129:M129"/>
    <mergeCell ref="E130:I130"/>
    <mergeCell ref="J130:M130"/>
    <mergeCell ref="D133:D134"/>
    <mergeCell ref="E133:I133"/>
    <mergeCell ref="J133:M133"/>
    <mergeCell ref="E134:I134"/>
    <mergeCell ref="J134:M134"/>
    <mergeCell ref="D138:D139"/>
    <mergeCell ref="E138:I138"/>
    <mergeCell ref="J138:M138"/>
    <mergeCell ref="V138:V139"/>
    <mergeCell ref="W138:AA138"/>
    <mergeCell ref="AB138:AE138"/>
    <mergeCell ref="E139:I139"/>
    <mergeCell ref="J139:M139"/>
    <mergeCell ref="W139:AA139"/>
    <mergeCell ref="AB139:AE139"/>
    <mergeCell ref="D142:D143"/>
    <mergeCell ref="E142:I142"/>
    <mergeCell ref="J142:M142"/>
    <mergeCell ref="V142:V143"/>
    <mergeCell ref="W142:AA142"/>
    <mergeCell ref="AB142:AE142"/>
    <mergeCell ref="E143:I143"/>
    <mergeCell ref="J143:M143"/>
    <mergeCell ref="W143:AA143"/>
    <mergeCell ref="AB143:AE143"/>
    <mergeCell ref="AI90:AL91"/>
    <mergeCell ref="Q140:T141"/>
    <mergeCell ref="Q131:T132"/>
    <mergeCell ref="AI143:AL144"/>
    <mergeCell ref="V146:V147"/>
    <mergeCell ref="W146:AA146"/>
    <mergeCell ref="AB146:AE146"/>
    <mergeCell ref="W147:AA147"/>
    <mergeCell ref="AB147:AE147"/>
    <mergeCell ref="W121:Y122"/>
    <mergeCell ref="Z121:Z122"/>
    <mergeCell ref="AA121:AA122"/>
    <mergeCell ref="AB121:AC122"/>
    <mergeCell ref="AD121:AD122"/>
    <mergeCell ref="AE121:AE122"/>
    <mergeCell ref="AF121:AF122"/>
    <mergeCell ref="AH121:AI121"/>
    <mergeCell ref="T121:T122"/>
    <mergeCell ref="V121:V122"/>
    <mergeCell ref="Y119:Y120"/>
    <mergeCell ref="Z119:Z120"/>
    <mergeCell ref="AA119:AA120"/>
    <mergeCell ref="AB119:AC120"/>
    <mergeCell ref="AD119:AD120"/>
  </mergeCells>
  <phoneticPr fontId="2"/>
  <conditionalFormatting sqref="AF16 AF27">
    <cfRule type="expression" dxfId="9" priority="3" stopIfTrue="1">
      <formula>ISERROR(#REF!)</formula>
    </cfRule>
  </conditionalFormatting>
  <conditionalFormatting sqref="AI40">
    <cfRule type="expression" dxfId="8" priority="2" stopIfTrue="1">
      <formula>ISERROR(#REF!)</formula>
    </cfRule>
  </conditionalFormatting>
  <dataValidations count="1">
    <dataValidation imeMode="off" allowBlank="1" showInputMessage="1" showErrorMessage="1" sqref="N106:V111 N8:Y15 N19:Y26 A30:A40 N58:V63 N67:V72 N30:AB39 N115:Y122" xr:uid="{90F1E70B-00A5-4FBB-AFAF-61809EB902BB}"/>
  </dataValidations>
  <pageMargins left="0.6692913385826772" right="0.6692913385826772" top="0.59055118110236227" bottom="0.39370078740157483" header="0" footer="0"/>
  <pageSetup paperSize="9" fitToHeight="4" orientation="portrait" horizontalDpi="4294967293" r:id="rId1"/>
  <headerFooter alignWithMargins="0"/>
  <rowBreaks count="2" manualBreakCount="2">
    <brk id="51" min="3" max="39" man="1"/>
    <brk id="99" min="3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1751-FDD6-42FC-9966-2B4C344DBD7D}">
  <sheetPr>
    <tabColor rgb="FF92D050"/>
  </sheetPr>
  <dimension ref="A1:BA149"/>
  <sheetViews>
    <sheetView view="pageBreakPreview" zoomScaleNormal="100" zoomScaleSheetLayoutView="100" workbookViewId="0">
      <selection activeCell="AA116" sqref="AA116"/>
    </sheetView>
  </sheetViews>
  <sheetFormatPr defaultColWidth="2.5" defaultRowHeight="16.5" customHeight="1" x14ac:dyDescent="0.15"/>
  <cols>
    <col min="1" max="3" width="5.75" style="1" customWidth="1"/>
    <col min="4" max="4" width="2.5" style="1" customWidth="1"/>
    <col min="5" max="13" width="2.5" style="1"/>
    <col min="14" max="17" width="2.5" style="1" customWidth="1"/>
    <col min="18" max="18" width="2.5" style="1"/>
    <col min="19" max="20" width="2.5" style="1" customWidth="1"/>
    <col min="21" max="21" width="2.5" style="1"/>
    <col min="22" max="29" width="2.5" style="1" customWidth="1"/>
    <col min="30" max="31" width="2.5" style="1"/>
    <col min="32" max="34" width="2.5" style="1" customWidth="1"/>
    <col min="35" max="35" width="2.5" style="1"/>
    <col min="36" max="38" width="2.5" style="1" customWidth="1"/>
    <col min="39" max="39" width="2.5" style="1"/>
    <col min="40" max="40" width="2.5" style="1" customWidth="1"/>
    <col min="41" max="41" width="2.5" style="1"/>
    <col min="42" max="42" width="8.75" style="1" customWidth="1"/>
    <col min="43" max="16384" width="2.5" style="1"/>
  </cols>
  <sheetData>
    <row r="1" spans="1:45" s="208" customFormat="1" ht="15" customHeight="1" x14ac:dyDescent="0.15">
      <c r="D1" s="18" t="s">
        <v>52</v>
      </c>
      <c r="E1" s="17"/>
      <c r="F1" s="17"/>
      <c r="G1" s="17"/>
      <c r="H1" s="16"/>
      <c r="I1" s="16"/>
      <c r="J1" s="16"/>
      <c r="K1" s="16"/>
      <c r="L1" s="16"/>
      <c r="M1" s="16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</row>
    <row r="2" spans="1:45" s="208" customFormat="1" ht="15" customHeight="1" x14ac:dyDescent="0.15">
      <c r="D2" s="18"/>
      <c r="E2" s="17"/>
      <c r="F2" s="17"/>
      <c r="G2" s="17"/>
      <c r="H2" s="16"/>
      <c r="I2" s="16"/>
      <c r="J2" s="16"/>
      <c r="K2" s="16"/>
      <c r="L2" s="16"/>
      <c r="M2" s="16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45" s="208" customFormat="1" ht="15" customHeight="1" x14ac:dyDescent="0.15">
      <c r="D3" s="14" t="s">
        <v>53</v>
      </c>
      <c r="E3" s="13"/>
      <c r="F3" s="13"/>
      <c r="G3" s="13"/>
      <c r="H3" s="12"/>
      <c r="I3" s="12"/>
      <c r="J3" s="12"/>
      <c r="K3" s="12"/>
      <c r="L3" s="12"/>
      <c r="M3" s="12"/>
      <c r="N3" s="209"/>
    </row>
    <row r="4" spans="1:45" s="208" customFormat="1" ht="15" customHeight="1" x14ac:dyDescent="0.15">
      <c r="D4" s="14"/>
      <c r="E4" s="13"/>
      <c r="F4" s="13"/>
      <c r="G4" s="13"/>
      <c r="H4" s="12"/>
      <c r="I4" s="12"/>
      <c r="J4" s="12"/>
      <c r="K4" s="12"/>
      <c r="L4" s="12"/>
      <c r="M4" s="12"/>
      <c r="N4" s="209"/>
    </row>
    <row r="5" spans="1:45" s="208" customFormat="1" ht="15" customHeight="1" thickBot="1" x14ac:dyDescent="0.2">
      <c r="D5" s="20" t="s">
        <v>12</v>
      </c>
      <c r="E5" s="32"/>
      <c r="F5" s="32"/>
      <c r="G5" s="32"/>
      <c r="H5" s="32"/>
      <c r="I5" s="32"/>
      <c r="J5" s="5"/>
      <c r="K5" s="5"/>
      <c r="L5" s="5"/>
      <c r="M5" s="5"/>
      <c r="N5" s="5"/>
      <c r="O5" s="5"/>
      <c r="P5" s="5"/>
      <c r="Q5" s="5"/>
      <c r="R5" s="4"/>
      <c r="S5" s="544" t="s">
        <v>9</v>
      </c>
      <c r="T5" s="544"/>
      <c r="U5" s="544"/>
      <c r="V5" s="544"/>
      <c r="W5" s="544"/>
    </row>
    <row r="6" spans="1:45" s="208" customFormat="1" ht="15" customHeight="1" thickBot="1" x14ac:dyDescent="0.2">
      <c r="D6" s="41" t="s">
        <v>8</v>
      </c>
      <c r="E6" s="724" t="s">
        <v>7</v>
      </c>
      <c r="F6" s="729"/>
      <c r="G6" s="729"/>
      <c r="H6" s="729"/>
      <c r="I6" s="730"/>
      <c r="J6" s="724" t="s">
        <v>6</v>
      </c>
      <c r="K6" s="729"/>
      <c r="L6" s="729"/>
      <c r="M6" s="730"/>
      <c r="N6" s="724">
        <v>1</v>
      </c>
      <c r="O6" s="729"/>
      <c r="P6" s="730"/>
      <c r="Q6" s="731">
        <v>2</v>
      </c>
      <c r="R6" s="732"/>
      <c r="S6" s="733"/>
      <c r="T6" s="731">
        <v>3</v>
      </c>
      <c r="U6" s="732"/>
      <c r="V6" s="733"/>
      <c r="W6" s="731">
        <v>4</v>
      </c>
      <c r="X6" s="732"/>
      <c r="Y6" s="732"/>
      <c r="Z6" s="238" t="s">
        <v>5</v>
      </c>
      <c r="AA6" s="239" t="s">
        <v>4</v>
      </c>
      <c r="AB6" s="724" t="s">
        <v>3</v>
      </c>
      <c r="AC6" s="725"/>
      <c r="AD6" s="240" t="s">
        <v>2</v>
      </c>
      <c r="AE6" s="239" t="s">
        <v>1</v>
      </c>
      <c r="AF6" s="241" t="s">
        <v>0</v>
      </c>
      <c r="AG6" s="11"/>
      <c r="AH6" s="33" t="s">
        <v>132</v>
      </c>
      <c r="AI6" s="215"/>
      <c r="AJ6" s="215"/>
      <c r="AK6" s="215"/>
      <c r="AL6" s="215"/>
      <c r="AM6" s="215"/>
      <c r="AP6" s="34">
        <v>1</v>
      </c>
    </row>
    <row r="7" spans="1:45" s="208" customFormat="1" ht="15" customHeight="1" x14ac:dyDescent="0.15">
      <c r="A7" s="208">
        <f>(AP6*100)+(AF7*10)+1</f>
        <v>111</v>
      </c>
      <c r="D7" s="529">
        <v>1</v>
      </c>
      <c r="E7" s="530" t="s">
        <v>56</v>
      </c>
      <c r="F7" s="531"/>
      <c r="G7" s="531"/>
      <c r="H7" s="531"/>
      <c r="I7" s="532"/>
      <c r="J7" s="726" t="s">
        <v>54</v>
      </c>
      <c r="K7" s="727"/>
      <c r="L7" s="727"/>
      <c r="M7" s="728"/>
      <c r="N7" s="605"/>
      <c r="O7" s="606"/>
      <c r="P7" s="607"/>
      <c r="Q7" s="608">
        <v>6</v>
      </c>
      <c r="R7" s="180"/>
      <c r="S7" s="592">
        <v>3</v>
      </c>
      <c r="T7" s="608">
        <v>6</v>
      </c>
      <c r="U7" s="180"/>
      <c r="V7" s="592">
        <v>0</v>
      </c>
      <c r="W7" s="608">
        <v>6</v>
      </c>
      <c r="X7" s="180"/>
      <c r="Y7" s="592">
        <v>0</v>
      </c>
      <c r="Z7" s="593">
        <f>Q7+T7+W7</f>
        <v>18</v>
      </c>
      <c r="AA7" s="595">
        <f>S7+V7+Y7</f>
        <v>3</v>
      </c>
      <c r="AB7" s="597">
        <f>Z7/(AA7+Z7)</f>
        <v>0.8571428571428571</v>
      </c>
      <c r="AC7" s="598"/>
      <c r="AD7" s="601">
        <f>COUNTIF(N7:Y8,"○")</f>
        <v>3</v>
      </c>
      <c r="AE7" s="602">
        <f>COUNTIF(N7:Y8,"×")</f>
        <v>0</v>
      </c>
      <c r="AF7" s="591">
        <f>RANK(AP8,AP8:AP14,1)</f>
        <v>1</v>
      </c>
      <c r="AG7" s="216"/>
      <c r="AH7" s="35" t="s">
        <v>16</v>
      </c>
      <c r="AI7" s="217"/>
      <c r="AJ7" s="217"/>
      <c r="AK7" s="217"/>
      <c r="AO7" s="215"/>
      <c r="AQ7" s="215"/>
      <c r="AR7" s="215"/>
      <c r="AS7" s="215"/>
    </row>
    <row r="8" spans="1:45" s="208" customFormat="1" ht="15" customHeight="1" x14ac:dyDescent="0.15">
      <c r="A8" s="208">
        <f>(AP6*100)+(AF7*10)+2</f>
        <v>112</v>
      </c>
      <c r="D8" s="490"/>
      <c r="E8" s="493" t="s">
        <v>55</v>
      </c>
      <c r="F8" s="494"/>
      <c r="G8" s="494"/>
      <c r="H8" s="494"/>
      <c r="I8" s="495"/>
      <c r="J8" s="712" t="s">
        <v>54</v>
      </c>
      <c r="K8" s="713"/>
      <c r="L8" s="713"/>
      <c r="M8" s="714"/>
      <c r="N8" s="605"/>
      <c r="O8" s="606"/>
      <c r="P8" s="607"/>
      <c r="Q8" s="609"/>
      <c r="R8" s="181" t="str">
        <f>IF(Q7&lt;S7,"×",IF(Q7&gt;S7,"○",IF(Q7="","",IF(S7="","",))))</f>
        <v>○</v>
      </c>
      <c r="S8" s="610"/>
      <c r="T8" s="609"/>
      <c r="U8" s="181" t="str">
        <f>IF(T7&lt;V7,"×",IF(T7&gt;V7,"○",IF(T7="","",IF(V7="","",))))</f>
        <v>○</v>
      </c>
      <c r="V8" s="610"/>
      <c r="W8" s="584"/>
      <c r="X8" s="182" t="str">
        <f>IF(W7&lt;Y7,"×",IF(W7&gt;Y7,"○",IF(W7="","",IF(Y7="","",))))</f>
        <v>○</v>
      </c>
      <c r="Y8" s="585"/>
      <c r="Z8" s="594"/>
      <c r="AA8" s="596"/>
      <c r="AB8" s="599"/>
      <c r="AC8" s="600"/>
      <c r="AD8" s="556"/>
      <c r="AE8" s="558"/>
      <c r="AF8" s="560"/>
      <c r="AG8" s="216"/>
      <c r="AH8" s="35" t="s">
        <v>36</v>
      </c>
      <c r="AI8" s="220"/>
      <c r="AJ8" s="221"/>
      <c r="AK8" s="220"/>
      <c r="AO8" s="217"/>
      <c r="AP8" s="208">
        <f>RANK(AD7,$AD7:$AD14,0)*10+RANK(AB7,$AB7:$AC14,)</f>
        <v>11</v>
      </c>
      <c r="AQ8" s="217"/>
    </row>
    <row r="9" spans="1:45" s="208" customFormat="1" ht="15" customHeight="1" x14ac:dyDescent="0.15">
      <c r="A9" s="208">
        <f>(AP6*100)+(AF9*10)+1</f>
        <v>121</v>
      </c>
      <c r="D9" s="474">
        <v>2</v>
      </c>
      <c r="E9" s="476" t="s">
        <v>64</v>
      </c>
      <c r="F9" s="477"/>
      <c r="G9" s="477"/>
      <c r="H9" s="477"/>
      <c r="I9" s="478"/>
      <c r="J9" s="715" t="s">
        <v>58</v>
      </c>
      <c r="K9" s="716"/>
      <c r="L9" s="716"/>
      <c r="M9" s="717"/>
      <c r="N9" s="567">
        <f>S7</f>
        <v>3</v>
      </c>
      <c r="O9" s="183"/>
      <c r="P9" s="565">
        <f>Q7</f>
        <v>6</v>
      </c>
      <c r="Q9" s="569"/>
      <c r="R9" s="570"/>
      <c r="S9" s="586"/>
      <c r="T9" s="567">
        <v>7</v>
      </c>
      <c r="U9" s="183" t="s">
        <v>215</v>
      </c>
      <c r="V9" s="565">
        <v>6</v>
      </c>
      <c r="W9" s="567">
        <v>6</v>
      </c>
      <c r="X9" s="183"/>
      <c r="Y9" s="565">
        <v>3</v>
      </c>
      <c r="Z9" s="575">
        <f>N9+T9+W9</f>
        <v>16</v>
      </c>
      <c r="AA9" s="577">
        <f>P9+V9+Y9</f>
        <v>15</v>
      </c>
      <c r="AB9" s="552">
        <f>Z9/(AA9+Z9)</f>
        <v>0.5161290322580645</v>
      </c>
      <c r="AC9" s="553"/>
      <c r="AD9" s="556">
        <f>COUNTIF(N9:Y10,"○")</f>
        <v>2</v>
      </c>
      <c r="AE9" s="558">
        <f>COUNTIF(N9:Y10,"×")</f>
        <v>1</v>
      </c>
      <c r="AF9" s="560">
        <f>RANK(AP10,AP8:AP14,1)</f>
        <v>2</v>
      </c>
      <c r="AG9" s="216"/>
      <c r="AH9" s="35" t="s">
        <v>37</v>
      </c>
      <c r="AI9" s="220"/>
      <c r="AJ9" s="221"/>
      <c r="AK9" s="220"/>
      <c r="AO9" s="220"/>
      <c r="AQ9" s="220"/>
    </row>
    <row r="10" spans="1:45" s="208" customFormat="1" ht="15" customHeight="1" x14ac:dyDescent="0.15">
      <c r="A10" s="208">
        <f>(AP6*100)+(AF9*10)+2</f>
        <v>122</v>
      </c>
      <c r="D10" s="490"/>
      <c r="E10" s="702" t="s">
        <v>57</v>
      </c>
      <c r="F10" s="703"/>
      <c r="G10" s="703"/>
      <c r="H10" s="703"/>
      <c r="I10" s="704"/>
      <c r="J10" s="496" t="s">
        <v>59</v>
      </c>
      <c r="K10" s="497"/>
      <c r="L10" s="497"/>
      <c r="M10" s="498"/>
      <c r="N10" s="584"/>
      <c r="O10" s="181" t="str">
        <f>IF(N9&lt;P9,"×",IF(N9&gt;P9,"○",IF(Q7="","",IF(S7="","",))))</f>
        <v>×</v>
      </c>
      <c r="P10" s="585"/>
      <c r="Q10" s="587"/>
      <c r="R10" s="588"/>
      <c r="S10" s="589"/>
      <c r="T10" s="584"/>
      <c r="U10" s="182" t="str">
        <f>IF(T9&lt;V9,"×",IF(T9&gt;V9,"○",IF(T9="","",IF(V9="","",))))</f>
        <v>○</v>
      </c>
      <c r="V10" s="585"/>
      <c r="W10" s="584"/>
      <c r="X10" s="182" t="str">
        <f>IF(W9&lt;Y9,"×",IF(W9&gt;Y9,"○",IF(W9="","",IF(Y9="","",))))</f>
        <v>○</v>
      </c>
      <c r="Y10" s="585"/>
      <c r="Z10" s="590"/>
      <c r="AA10" s="579"/>
      <c r="AB10" s="603"/>
      <c r="AC10" s="604"/>
      <c r="AD10" s="556"/>
      <c r="AE10" s="558"/>
      <c r="AF10" s="560"/>
      <c r="AG10" s="216"/>
      <c r="AH10" s="35" t="s">
        <v>38</v>
      </c>
      <c r="AI10" s="220"/>
      <c r="AJ10" s="221"/>
      <c r="AK10" s="220"/>
      <c r="AO10" s="220"/>
      <c r="AP10" s="208">
        <f>RANK(AD9,$AD7:$AD14,0)*10+RANK(AB9,$AB7:$AC14,)</f>
        <v>22</v>
      </c>
      <c r="AQ10" s="220"/>
    </row>
    <row r="11" spans="1:45" s="208" customFormat="1" ht="15" customHeight="1" x14ac:dyDescent="0.15">
      <c r="A11" s="208">
        <f>(AP6*100)+(AF11*10)+1</f>
        <v>131</v>
      </c>
      <c r="D11" s="474">
        <v>3</v>
      </c>
      <c r="E11" s="476" t="s">
        <v>63</v>
      </c>
      <c r="F11" s="477"/>
      <c r="G11" s="477"/>
      <c r="H11" s="477"/>
      <c r="I11" s="478"/>
      <c r="J11" s="715" t="s">
        <v>61</v>
      </c>
      <c r="K11" s="716"/>
      <c r="L11" s="716"/>
      <c r="M11" s="717"/>
      <c r="N11" s="567">
        <f>V7</f>
        <v>0</v>
      </c>
      <c r="O11" s="183"/>
      <c r="P11" s="565">
        <f>T7</f>
        <v>6</v>
      </c>
      <c r="Q11" s="567">
        <f>V9</f>
        <v>6</v>
      </c>
      <c r="R11" s="183"/>
      <c r="S11" s="565">
        <f>T9</f>
        <v>7</v>
      </c>
      <c r="T11" s="569"/>
      <c r="U11" s="570"/>
      <c r="V11" s="586"/>
      <c r="W11" s="567">
        <v>6</v>
      </c>
      <c r="X11" s="183"/>
      <c r="Y11" s="565">
        <v>4</v>
      </c>
      <c r="Z11" s="575">
        <f>N11+Q11+W11</f>
        <v>12</v>
      </c>
      <c r="AA11" s="577">
        <f>P11+S11+Y11</f>
        <v>17</v>
      </c>
      <c r="AB11" s="580">
        <f>Z11/(AA11+Z11)</f>
        <v>0.41379310344827586</v>
      </c>
      <c r="AC11" s="581"/>
      <c r="AD11" s="556">
        <f t="shared" ref="AD11" si="0">COUNTIF(N11:Y12,"○")</f>
        <v>1</v>
      </c>
      <c r="AE11" s="558">
        <f t="shared" ref="AE11" si="1">COUNTIF(N11:Y12,"×")</f>
        <v>2</v>
      </c>
      <c r="AF11" s="560">
        <f>RANK(AP12,AP8:AP14,1)</f>
        <v>3</v>
      </c>
      <c r="AG11" s="216"/>
      <c r="AH11" s="35" t="s">
        <v>39</v>
      </c>
      <c r="AI11" s="220"/>
      <c r="AJ11" s="221"/>
      <c r="AK11" s="220"/>
      <c r="AO11" s="220"/>
      <c r="AQ11" s="220"/>
    </row>
    <row r="12" spans="1:45" s="208" customFormat="1" ht="15" customHeight="1" x14ac:dyDescent="0.15">
      <c r="A12" s="208">
        <f>(AP6*100)+(AF11*10)+2</f>
        <v>132</v>
      </c>
      <c r="D12" s="490"/>
      <c r="E12" s="493" t="s">
        <v>60</v>
      </c>
      <c r="F12" s="494"/>
      <c r="G12" s="494"/>
      <c r="H12" s="494"/>
      <c r="I12" s="495"/>
      <c r="J12" s="712" t="s">
        <v>62</v>
      </c>
      <c r="K12" s="713"/>
      <c r="L12" s="713"/>
      <c r="M12" s="714"/>
      <c r="N12" s="584"/>
      <c r="O12" s="184" t="str">
        <f>IF(N11&lt;P11,"×",IF(N11&gt;P11,"○",IF(V7="","",IF(T7="","",))))</f>
        <v>×</v>
      </c>
      <c r="P12" s="585"/>
      <c r="Q12" s="584"/>
      <c r="R12" s="184" t="str">
        <f>IF(Q11&lt;S11,"×",IF(Q11&gt;S11,"○",IF(T9="","",IF(V9="","",))))</f>
        <v>×</v>
      </c>
      <c r="S12" s="585"/>
      <c r="T12" s="587"/>
      <c r="U12" s="588"/>
      <c r="V12" s="589"/>
      <c r="W12" s="584"/>
      <c r="X12" s="182" t="str">
        <f>IF(W11&lt;Y11,"×",IF(W11&gt;Y11,"○",IF(W11="","",IF(Y11="","",))))</f>
        <v>○</v>
      </c>
      <c r="Y12" s="585"/>
      <c r="Z12" s="590"/>
      <c r="AA12" s="579"/>
      <c r="AB12" s="582"/>
      <c r="AC12" s="583"/>
      <c r="AD12" s="556"/>
      <c r="AE12" s="558"/>
      <c r="AF12" s="560"/>
      <c r="AG12" s="216"/>
      <c r="AH12" s="35" t="s">
        <v>40</v>
      </c>
      <c r="AI12" s="220"/>
      <c r="AJ12" s="221"/>
      <c r="AK12" s="220"/>
      <c r="AO12" s="220"/>
      <c r="AP12" s="208">
        <f>RANK(AD11,$AD7:$AD14,0)*10+RANK(AB11,$AB7:$AC14,)</f>
        <v>33</v>
      </c>
      <c r="AQ12" s="220"/>
    </row>
    <row r="13" spans="1:45" s="208" customFormat="1" ht="15" customHeight="1" x14ac:dyDescent="0.15">
      <c r="A13" s="208">
        <f>(AP6*100)+(AF13*10)+1</f>
        <v>141</v>
      </c>
      <c r="D13" s="474">
        <v>4</v>
      </c>
      <c r="E13" s="476" t="s">
        <v>65</v>
      </c>
      <c r="F13" s="477"/>
      <c r="G13" s="477"/>
      <c r="H13" s="477"/>
      <c r="I13" s="478"/>
      <c r="J13" s="479" t="s">
        <v>66</v>
      </c>
      <c r="K13" s="480"/>
      <c r="L13" s="480"/>
      <c r="M13" s="481"/>
      <c r="N13" s="567">
        <f>Y7</f>
        <v>0</v>
      </c>
      <c r="O13" s="183"/>
      <c r="P13" s="565">
        <f>W7</f>
        <v>6</v>
      </c>
      <c r="Q13" s="567">
        <f>Y9</f>
        <v>3</v>
      </c>
      <c r="R13" s="183"/>
      <c r="S13" s="565">
        <f>W9</f>
        <v>6</v>
      </c>
      <c r="T13" s="567">
        <f>Y11</f>
        <v>4</v>
      </c>
      <c r="U13" s="183"/>
      <c r="V13" s="565">
        <f>W11</f>
        <v>6</v>
      </c>
      <c r="W13" s="569"/>
      <c r="X13" s="570"/>
      <c r="Y13" s="571"/>
      <c r="Z13" s="575">
        <f>N13+Q13+T13</f>
        <v>7</v>
      </c>
      <c r="AA13" s="577">
        <f>P13+S13+V13</f>
        <v>18</v>
      </c>
      <c r="AB13" s="552">
        <f>Z13/(AA13+Z13)</f>
        <v>0.28000000000000003</v>
      </c>
      <c r="AC13" s="553"/>
      <c r="AD13" s="556">
        <f>COUNTIF(N13:Y14,"○")</f>
        <v>0</v>
      </c>
      <c r="AE13" s="558">
        <f t="shared" ref="AE13" si="2">COUNTIF(N13:Y14,"×")</f>
        <v>3</v>
      </c>
      <c r="AF13" s="560">
        <f>RANK(AP14,AP8:AP14,1)</f>
        <v>4</v>
      </c>
      <c r="AG13" s="216"/>
      <c r="AH13" s="35" t="s">
        <v>41</v>
      </c>
      <c r="AI13" s="220"/>
      <c r="AJ13" s="221"/>
      <c r="AK13" s="220"/>
      <c r="AO13" s="220"/>
      <c r="AQ13" s="220"/>
    </row>
    <row r="14" spans="1:45" s="208" customFormat="1" ht="15" customHeight="1" thickBot="1" x14ac:dyDescent="0.2">
      <c r="A14" s="208">
        <f>(AP6*100)+(AF13*10)+2</f>
        <v>142</v>
      </c>
      <c r="D14" s="475"/>
      <c r="E14" s="482" t="s">
        <v>67</v>
      </c>
      <c r="F14" s="483"/>
      <c r="G14" s="483"/>
      <c r="H14" s="483"/>
      <c r="I14" s="484"/>
      <c r="J14" s="485" t="s">
        <v>66</v>
      </c>
      <c r="K14" s="486"/>
      <c r="L14" s="486"/>
      <c r="M14" s="487"/>
      <c r="N14" s="568"/>
      <c r="O14" s="185" t="str">
        <f>IF(N13&lt;P13,"×",IF(N13&gt;P13,"○",IF(Y7="","",IF(W7="","",))))</f>
        <v>×</v>
      </c>
      <c r="P14" s="566"/>
      <c r="Q14" s="568"/>
      <c r="R14" s="186" t="str">
        <f>IF(Q13&lt;S13,"×",IF(Q13&gt;S13,"○",IF(Y9="","",IF(W9="","",))))</f>
        <v>×</v>
      </c>
      <c r="S14" s="566"/>
      <c r="T14" s="568"/>
      <c r="U14" s="186" t="str">
        <f>IF(T13&lt;V13,"×",IF(T13&gt;V13,"○",IF(W11="","",IF(Y11="","",))))</f>
        <v>×</v>
      </c>
      <c r="V14" s="566"/>
      <c r="W14" s="572"/>
      <c r="X14" s="573"/>
      <c r="Y14" s="574"/>
      <c r="Z14" s="576"/>
      <c r="AA14" s="578"/>
      <c r="AB14" s="554"/>
      <c r="AC14" s="555"/>
      <c r="AD14" s="557"/>
      <c r="AE14" s="559"/>
      <c r="AF14" s="561"/>
      <c r="AG14" s="216"/>
      <c r="AH14" s="209"/>
      <c r="AI14" s="209"/>
      <c r="AJ14" s="209"/>
      <c r="AK14" s="209"/>
      <c r="AN14" s="1"/>
      <c r="AO14" s="220"/>
      <c r="AP14" s="208">
        <f>RANK(AD13,$AD7:$AD14,0)*10+RANK(AB13,$AB7:$AC14,)</f>
        <v>44</v>
      </c>
      <c r="AQ14" s="220"/>
    </row>
    <row r="15" spans="1:45" s="208" customFormat="1" ht="15" customHeight="1" x14ac:dyDescent="0.15">
      <c r="A15" s="1"/>
      <c r="D15" s="209"/>
      <c r="E15" s="223"/>
      <c r="F15" s="223"/>
      <c r="G15" s="223"/>
      <c r="H15" s="223"/>
      <c r="I15" s="223"/>
      <c r="J15" s="22"/>
      <c r="K15" s="223"/>
      <c r="L15" s="223"/>
      <c r="M15" s="223"/>
      <c r="N15" s="219"/>
      <c r="O15" s="224"/>
      <c r="P15" s="219"/>
      <c r="Q15" s="219"/>
      <c r="R15" s="224"/>
      <c r="S15" s="219"/>
      <c r="T15" s="219"/>
      <c r="U15" s="224"/>
      <c r="V15" s="219"/>
      <c r="W15" s="219"/>
      <c r="X15" s="219"/>
      <c r="Y15" s="219"/>
      <c r="Z15" s="224"/>
      <c r="AA15" s="224"/>
      <c r="AB15" s="209"/>
      <c r="AC15" s="209"/>
      <c r="AD15" s="224"/>
      <c r="AE15" s="224"/>
      <c r="AF15" s="224"/>
      <c r="AH15" s="209"/>
      <c r="AI15" s="209"/>
      <c r="AJ15" s="209"/>
      <c r="AK15" s="209"/>
      <c r="AN15" s="1"/>
      <c r="AO15" s="220"/>
      <c r="AP15" s="1"/>
      <c r="AQ15" s="220"/>
    </row>
    <row r="16" spans="1:45" s="208" customFormat="1" ht="15" customHeight="1" thickBot="1" x14ac:dyDescent="0.2">
      <c r="A16" s="1"/>
      <c r="D16" s="20" t="s">
        <v>11</v>
      </c>
      <c r="E16" s="32"/>
      <c r="F16" s="32"/>
      <c r="G16" s="32"/>
      <c r="H16" s="32"/>
      <c r="I16" s="32"/>
      <c r="J16" s="5"/>
      <c r="K16" s="5"/>
      <c r="L16" s="5"/>
      <c r="M16" s="5"/>
      <c r="N16" s="5"/>
      <c r="O16" s="5"/>
      <c r="P16" s="5"/>
      <c r="Q16" s="5"/>
      <c r="R16" s="4"/>
      <c r="S16" s="544" t="s">
        <v>9</v>
      </c>
      <c r="T16" s="544"/>
      <c r="U16" s="544"/>
      <c r="V16" s="544"/>
      <c r="W16" s="544"/>
      <c r="AN16" s="1"/>
      <c r="AO16" s="217"/>
      <c r="AP16" s="1"/>
      <c r="AQ16" s="217"/>
    </row>
    <row r="17" spans="1:45" s="208" customFormat="1" ht="15" customHeight="1" thickBot="1" x14ac:dyDescent="0.2">
      <c r="D17" s="41" t="s">
        <v>8</v>
      </c>
      <c r="E17" s="724" t="s">
        <v>7</v>
      </c>
      <c r="F17" s="729"/>
      <c r="G17" s="729"/>
      <c r="H17" s="729"/>
      <c r="I17" s="730"/>
      <c r="J17" s="724" t="s">
        <v>6</v>
      </c>
      <c r="K17" s="729"/>
      <c r="L17" s="729"/>
      <c r="M17" s="730"/>
      <c r="N17" s="724">
        <v>1</v>
      </c>
      <c r="O17" s="729"/>
      <c r="P17" s="730"/>
      <c r="Q17" s="731">
        <v>2</v>
      </c>
      <c r="R17" s="732"/>
      <c r="S17" s="733"/>
      <c r="T17" s="731">
        <v>3</v>
      </c>
      <c r="U17" s="732"/>
      <c r="V17" s="733"/>
      <c r="W17" s="731">
        <v>4</v>
      </c>
      <c r="X17" s="732"/>
      <c r="Y17" s="732"/>
      <c r="Z17" s="238" t="s">
        <v>5</v>
      </c>
      <c r="AA17" s="239" t="s">
        <v>4</v>
      </c>
      <c r="AB17" s="724" t="s">
        <v>3</v>
      </c>
      <c r="AC17" s="725"/>
      <c r="AD17" s="240" t="s">
        <v>2</v>
      </c>
      <c r="AE17" s="239" t="s">
        <v>1</v>
      </c>
      <c r="AF17" s="241" t="s">
        <v>0</v>
      </c>
      <c r="AG17" s="11"/>
      <c r="AH17" s="37" t="s">
        <v>133</v>
      </c>
      <c r="AI17" s="215"/>
      <c r="AJ17" s="215"/>
      <c r="AK17" s="215"/>
      <c r="AL17" s="215"/>
      <c r="AM17" s="215"/>
      <c r="AN17" s="1"/>
      <c r="AO17" s="220"/>
      <c r="AP17" s="34">
        <v>2</v>
      </c>
      <c r="AQ17" s="220"/>
    </row>
    <row r="18" spans="1:45" s="208" customFormat="1" ht="15" customHeight="1" x14ac:dyDescent="0.15">
      <c r="A18" s="208">
        <f>(AP17*100)+(AF18*10)+1</f>
        <v>221</v>
      </c>
      <c r="D18" s="529">
        <v>1</v>
      </c>
      <c r="E18" s="530" t="s">
        <v>68</v>
      </c>
      <c r="F18" s="531"/>
      <c r="G18" s="531"/>
      <c r="H18" s="531"/>
      <c r="I18" s="532"/>
      <c r="J18" s="726" t="s">
        <v>69</v>
      </c>
      <c r="K18" s="727"/>
      <c r="L18" s="727"/>
      <c r="M18" s="728"/>
      <c r="N18" s="605"/>
      <c r="O18" s="606"/>
      <c r="P18" s="607"/>
      <c r="Q18" s="608">
        <v>1</v>
      </c>
      <c r="R18" s="180"/>
      <c r="S18" s="592">
        <v>6</v>
      </c>
      <c r="T18" s="608">
        <v>6</v>
      </c>
      <c r="U18" s="180"/>
      <c r="V18" s="592">
        <v>0</v>
      </c>
      <c r="W18" s="608">
        <v>6</v>
      </c>
      <c r="X18" s="180"/>
      <c r="Y18" s="592">
        <v>1</v>
      </c>
      <c r="Z18" s="593">
        <f>Q18+T18+W18</f>
        <v>13</v>
      </c>
      <c r="AA18" s="595">
        <f>S18+V18+Y18</f>
        <v>7</v>
      </c>
      <c r="AB18" s="597">
        <f>Z18/(AA18+Z18)</f>
        <v>0.65</v>
      </c>
      <c r="AC18" s="598"/>
      <c r="AD18" s="601">
        <f>COUNTIF(N18:Y19,"○")</f>
        <v>2</v>
      </c>
      <c r="AE18" s="602">
        <f>COUNTIF(N18:Y19,"×")</f>
        <v>1</v>
      </c>
      <c r="AF18" s="591">
        <f>RANK(AP19,AP19:AP25,1)</f>
        <v>2</v>
      </c>
      <c r="AG18" s="216"/>
      <c r="AH18" s="35" t="s">
        <v>16</v>
      </c>
      <c r="AI18" s="217"/>
      <c r="AJ18" s="217"/>
      <c r="AK18" s="217"/>
      <c r="AN18" s="1"/>
      <c r="AO18" s="220"/>
      <c r="AQ18" s="220"/>
    </row>
    <row r="19" spans="1:45" ht="15" customHeight="1" x14ac:dyDescent="0.15">
      <c r="A19" s="208">
        <f>(AP17*100)+(AF18*10)+2</f>
        <v>222</v>
      </c>
      <c r="D19" s="490"/>
      <c r="E19" s="493" t="s">
        <v>70</v>
      </c>
      <c r="F19" s="494"/>
      <c r="G19" s="494"/>
      <c r="H19" s="494"/>
      <c r="I19" s="495"/>
      <c r="J19" s="712" t="s">
        <v>69</v>
      </c>
      <c r="K19" s="713"/>
      <c r="L19" s="713"/>
      <c r="M19" s="714"/>
      <c r="N19" s="605"/>
      <c r="O19" s="606"/>
      <c r="P19" s="607"/>
      <c r="Q19" s="609"/>
      <c r="R19" s="181" t="str">
        <f>IF(Q18&lt;S18,"×",IF(Q18&gt;S18,"○",IF(Q18="","",IF(S18="","",))))</f>
        <v>×</v>
      </c>
      <c r="S19" s="610"/>
      <c r="T19" s="609"/>
      <c r="U19" s="181" t="str">
        <f>IF(T18&lt;V18,"×",IF(T18&gt;V18,"○",IF(T18="","",IF(V18="","",))))</f>
        <v>○</v>
      </c>
      <c r="V19" s="610"/>
      <c r="W19" s="584"/>
      <c r="X19" s="182" t="str">
        <f>IF(W18&lt;Y18,"×",IF(W18&gt;Y18,"○",IF(W18="","",IF(Y18="","",))))</f>
        <v>○</v>
      </c>
      <c r="Y19" s="585"/>
      <c r="Z19" s="594"/>
      <c r="AA19" s="596"/>
      <c r="AB19" s="599"/>
      <c r="AC19" s="600"/>
      <c r="AD19" s="556"/>
      <c r="AE19" s="558"/>
      <c r="AF19" s="560"/>
      <c r="AG19" s="216"/>
      <c r="AH19" s="35" t="s">
        <v>36</v>
      </c>
      <c r="AI19" s="220"/>
      <c r="AJ19" s="221"/>
      <c r="AK19" s="220"/>
      <c r="AL19" s="208"/>
      <c r="AM19" s="208"/>
      <c r="AO19" s="209"/>
      <c r="AP19" s="208">
        <f>RANK(AD18,$AD18:$AD25,0)*10+RANK(AB18,$AB18:$AC25,)</f>
        <v>22</v>
      </c>
      <c r="AQ19" s="209"/>
      <c r="AR19" s="208"/>
      <c r="AS19" s="208"/>
    </row>
    <row r="20" spans="1:45" ht="15" customHeight="1" x14ac:dyDescent="0.15">
      <c r="A20" s="208">
        <f>(AP17*100)+(AF20*10)+1</f>
        <v>211</v>
      </c>
      <c r="D20" s="474">
        <v>2</v>
      </c>
      <c r="E20" s="476" t="s">
        <v>71</v>
      </c>
      <c r="F20" s="477"/>
      <c r="G20" s="477"/>
      <c r="H20" s="477"/>
      <c r="I20" s="478"/>
      <c r="J20" s="682" t="s">
        <v>72</v>
      </c>
      <c r="K20" s="683"/>
      <c r="L20" s="683"/>
      <c r="M20" s="684"/>
      <c r="N20" s="567">
        <f>S18</f>
        <v>6</v>
      </c>
      <c r="O20" s="183"/>
      <c r="P20" s="565">
        <f>Q18</f>
        <v>1</v>
      </c>
      <c r="Q20" s="569"/>
      <c r="R20" s="570"/>
      <c r="S20" s="586"/>
      <c r="T20" s="567">
        <v>6</v>
      </c>
      <c r="U20" s="183"/>
      <c r="V20" s="565">
        <v>2</v>
      </c>
      <c r="W20" s="567">
        <v>6</v>
      </c>
      <c r="X20" s="183"/>
      <c r="Y20" s="565">
        <v>0</v>
      </c>
      <c r="Z20" s="575">
        <f>N20+T20+W20</f>
        <v>18</v>
      </c>
      <c r="AA20" s="577">
        <f>P20+V20+Y20</f>
        <v>3</v>
      </c>
      <c r="AB20" s="552">
        <f>Z20/(AA20+Z20)</f>
        <v>0.8571428571428571</v>
      </c>
      <c r="AC20" s="553"/>
      <c r="AD20" s="556">
        <f>COUNTIF(N20:Y21,"○")</f>
        <v>3</v>
      </c>
      <c r="AE20" s="558">
        <f>COUNTIF(N20:Y21,"×")</f>
        <v>0</v>
      </c>
      <c r="AF20" s="560">
        <f>RANK(AP21,AP19:AP25,1)</f>
        <v>1</v>
      </c>
      <c r="AG20" s="216"/>
      <c r="AH20" s="35" t="s">
        <v>37</v>
      </c>
      <c r="AI20" s="220"/>
      <c r="AJ20" s="221"/>
      <c r="AK20" s="220"/>
      <c r="AL20" s="208"/>
      <c r="AM20" s="208"/>
      <c r="AO20" s="209"/>
      <c r="AP20" s="208"/>
      <c r="AQ20" s="209"/>
      <c r="AR20" s="208"/>
      <c r="AS20" s="208"/>
    </row>
    <row r="21" spans="1:45" ht="15" customHeight="1" x14ac:dyDescent="0.15">
      <c r="A21" s="208">
        <f>(AP17*100)+(AF20*10)+2</f>
        <v>212</v>
      </c>
      <c r="D21" s="490"/>
      <c r="E21" s="493" t="s">
        <v>73</v>
      </c>
      <c r="F21" s="494"/>
      <c r="G21" s="494"/>
      <c r="H21" s="494"/>
      <c r="I21" s="495"/>
      <c r="J21" s="712" t="s">
        <v>58</v>
      </c>
      <c r="K21" s="713"/>
      <c r="L21" s="713"/>
      <c r="M21" s="714"/>
      <c r="N21" s="584"/>
      <c r="O21" s="181" t="str">
        <f>IF(N20&lt;P20,"×",IF(N20&gt;P20,"○",IF(Q18="","",IF(S18="","",))))</f>
        <v>○</v>
      </c>
      <c r="P21" s="585"/>
      <c r="Q21" s="587"/>
      <c r="R21" s="588"/>
      <c r="S21" s="589"/>
      <c r="T21" s="584"/>
      <c r="U21" s="182" t="str">
        <f>IF(T20&lt;V20,"×",IF(T20&gt;V20,"○",IF(T20="","",IF(V20="","",))))</f>
        <v>○</v>
      </c>
      <c r="V21" s="585"/>
      <c r="W21" s="584"/>
      <c r="X21" s="182" t="str">
        <f>IF(W20&lt;Y20,"×",IF(W20&gt;Y20,"○",IF(W20="","",IF(Y20="","",))))</f>
        <v>○</v>
      </c>
      <c r="Y21" s="585"/>
      <c r="Z21" s="590"/>
      <c r="AA21" s="579"/>
      <c r="AB21" s="603"/>
      <c r="AC21" s="604"/>
      <c r="AD21" s="556"/>
      <c r="AE21" s="558"/>
      <c r="AF21" s="560"/>
      <c r="AG21" s="216"/>
      <c r="AH21" s="35" t="s">
        <v>38</v>
      </c>
      <c r="AI21" s="220"/>
      <c r="AJ21" s="221"/>
      <c r="AK21" s="220"/>
      <c r="AL21" s="208"/>
      <c r="AM21" s="208"/>
      <c r="AO21" s="209"/>
      <c r="AP21" s="208">
        <f>RANK(AD20,$AD18:$AD25,0)*10+RANK(AB20,$AB18:$AC25,)</f>
        <v>11</v>
      </c>
      <c r="AQ21" s="209"/>
      <c r="AR21" s="208"/>
      <c r="AS21" s="208"/>
    </row>
    <row r="22" spans="1:45" ht="15" customHeight="1" x14ac:dyDescent="0.15">
      <c r="A22" s="208">
        <f>(AP17*100)+(AF22*10)+1</f>
        <v>231</v>
      </c>
      <c r="D22" s="474">
        <v>3</v>
      </c>
      <c r="E22" s="476" t="s">
        <v>74</v>
      </c>
      <c r="F22" s="477"/>
      <c r="G22" s="477"/>
      <c r="H22" s="477"/>
      <c r="I22" s="478"/>
      <c r="J22" s="479" t="s">
        <v>66</v>
      </c>
      <c r="K22" s="480"/>
      <c r="L22" s="480"/>
      <c r="M22" s="481"/>
      <c r="N22" s="567">
        <f>V18</f>
        <v>0</v>
      </c>
      <c r="O22" s="183"/>
      <c r="P22" s="565">
        <f>T18</f>
        <v>6</v>
      </c>
      <c r="Q22" s="567">
        <f>V20</f>
        <v>2</v>
      </c>
      <c r="R22" s="183"/>
      <c r="S22" s="565">
        <f>T20</f>
        <v>6</v>
      </c>
      <c r="T22" s="569"/>
      <c r="U22" s="570"/>
      <c r="V22" s="586"/>
      <c r="W22" s="567">
        <v>6</v>
      </c>
      <c r="X22" s="183"/>
      <c r="Y22" s="565">
        <v>3</v>
      </c>
      <c r="Z22" s="575">
        <f>N22+Q22+W22</f>
        <v>8</v>
      </c>
      <c r="AA22" s="577">
        <f>P22+S22+Y22</f>
        <v>15</v>
      </c>
      <c r="AB22" s="580">
        <f>Z22/(AA22+Z22)</f>
        <v>0.34782608695652173</v>
      </c>
      <c r="AC22" s="581"/>
      <c r="AD22" s="556">
        <f t="shared" ref="AD22" si="3">COUNTIF(N22:Y23,"○")</f>
        <v>1</v>
      </c>
      <c r="AE22" s="558">
        <f t="shared" ref="AE22" si="4">COUNTIF(N22:Y23,"×")</f>
        <v>2</v>
      </c>
      <c r="AF22" s="560">
        <f>RANK(AP23,AP19:AP25,1)</f>
        <v>3</v>
      </c>
      <c r="AG22" s="216"/>
      <c r="AH22" s="35" t="s">
        <v>39</v>
      </c>
      <c r="AI22" s="217"/>
      <c r="AJ22" s="218"/>
      <c r="AK22" s="217"/>
      <c r="AL22" s="208"/>
      <c r="AM22" s="208"/>
      <c r="AO22" s="209"/>
      <c r="AP22" s="208"/>
      <c r="AQ22" s="209"/>
      <c r="AR22" s="208"/>
      <c r="AS22" s="208"/>
    </row>
    <row r="23" spans="1:45" ht="15" customHeight="1" x14ac:dyDescent="0.15">
      <c r="A23" s="208">
        <f>(AP17*100)+(AF22*10)+2</f>
        <v>232</v>
      </c>
      <c r="D23" s="490"/>
      <c r="E23" s="702" t="s">
        <v>75</v>
      </c>
      <c r="F23" s="703"/>
      <c r="G23" s="703"/>
      <c r="H23" s="703"/>
      <c r="I23" s="704"/>
      <c r="J23" s="496" t="s">
        <v>66</v>
      </c>
      <c r="K23" s="497"/>
      <c r="L23" s="497"/>
      <c r="M23" s="498"/>
      <c r="N23" s="584"/>
      <c r="O23" s="184" t="str">
        <f>IF(N22&lt;P22,"×",IF(N22&gt;P22,"○",IF(V18="","",IF(T18="","",))))</f>
        <v>×</v>
      </c>
      <c r="P23" s="585"/>
      <c r="Q23" s="584"/>
      <c r="R23" s="184" t="str">
        <f>IF(Q22&lt;S22,"×",IF(Q22&gt;S22,"○",IF(T20="","",IF(V20="","",))))</f>
        <v>×</v>
      </c>
      <c r="S23" s="585"/>
      <c r="T23" s="587"/>
      <c r="U23" s="588"/>
      <c r="V23" s="589"/>
      <c r="W23" s="584"/>
      <c r="X23" s="182" t="str">
        <f>IF(W22&lt;Y22,"×",IF(W22&gt;Y22,"○",IF(W22="","",IF(Y22="","",))))</f>
        <v>○</v>
      </c>
      <c r="Y23" s="585"/>
      <c r="Z23" s="590"/>
      <c r="AA23" s="579"/>
      <c r="AB23" s="582"/>
      <c r="AC23" s="583"/>
      <c r="AD23" s="556"/>
      <c r="AE23" s="558"/>
      <c r="AF23" s="560"/>
      <c r="AG23" s="216"/>
      <c r="AH23" s="35" t="s">
        <v>40</v>
      </c>
      <c r="AI23" s="220"/>
      <c r="AJ23" s="221"/>
      <c r="AK23" s="220"/>
      <c r="AL23" s="208"/>
      <c r="AM23" s="208"/>
      <c r="AO23" s="209"/>
      <c r="AP23" s="208">
        <f>RANK(AD22,$AD18:$AD25,0)*10+RANK(AB22,$AB18:$AC25,)</f>
        <v>33</v>
      </c>
      <c r="AQ23" s="209"/>
      <c r="AR23" s="208"/>
      <c r="AS23" s="208"/>
    </row>
    <row r="24" spans="1:45" ht="15" customHeight="1" x14ac:dyDescent="0.15">
      <c r="A24" s="208">
        <f>(AP17*100)+(AF24*10)+1</f>
        <v>241</v>
      </c>
      <c r="D24" s="474">
        <v>4</v>
      </c>
      <c r="E24" s="476" t="s">
        <v>76</v>
      </c>
      <c r="F24" s="477"/>
      <c r="G24" s="477"/>
      <c r="H24" s="477"/>
      <c r="I24" s="478"/>
      <c r="J24" s="715" t="s">
        <v>77</v>
      </c>
      <c r="K24" s="716"/>
      <c r="L24" s="716"/>
      <c r="M24" s="717"/>
      <c r="N24" s="567">
        <f>Y18</f>
        <v>1</v>
      </c>
      <c r="O24" s="183"/>
      <c r="P24" s="565">
        <f>W18</f>
        <v>6</v>
      </c>
      <c r="Q24" s="567">
        <f>Y20</f>
        <v>0</v>
      </c>
      <c r="R24" s="183"/>
      <c r="S24" s="565">
        <f>W20</f>
        <v>6</v>
      </c>
      <c r="T24" s="567">
        <f>Y22</f>
        <v>3</v>
      </c>
      <c r="U24" s="183"/>
      <c r="V24" s="565">
        <f>W22</f>
        <v>6</v>
      </c>
      <c r="W24" s="569"/>
      <c r="X24" s="570"/>
      <c r="Y24" s="571"/>
      <c r="Z24" s="575">
        <f>N24+Q24+T24</f>
        <v>4</v>
      </c>
      <c r="AA24" s="577">
        <f>P24+S24+V24</f>
        <v>18</v>
      </c>
      <c r="AB24" s="552">
        <f>Z24/(AA24+Z24)</f>
        <v>0.18181818181818182</v>
      </c>
      <c r="AC24" s="553"/>
      <c r="AD24" s="556">
        <f>COUNTIF(N24:Y25,"○")</f>
        <v>0</v>
      </c>
      <c r="AE24" s="558">
        <f t="shared" ref="AE24" si="5">COUNTIF(N24:Y25,"×")</f>
        <v>3</v>
      </c>
      <c r="AF24" s="560">
        <f>RANK(AP25,AP19:AP25,1)</f>
        <v>4</v>
      </c>
      <c r="AG24" s="216"/>
      <c r="AH24" s="35" t="s">
        <v>41</v>
      </c>
      <c r="AI24" s="220"/>
      <c r="AJ24" s="221"/>
      <c r="AK24" s="220"/>
      <c r="AL24" s="208"/>
      <c r="AM24" s="208"/>
      <c r="AO24" s="209"/>
      <c r="AP24" s="208"/>
      <c r="AQ24" s="209"/>
      <c r="AR24" s="208"/>
      <c r="AS24" s="208"/>
    </row>
    <row r="25" spans="1:45" ht="15" customHeight="1" thickBot="1" x14ac:dyDescent="0.2">
      <c r="A25" s="208">
        <f>(AP17*100)+(AF24*10)+2</f>
        <v>242</v>
      </c>
      <c r="D25" s="475"/>
      <c r="E25" s="482" t="s">
        <v>78</v>
      </c>
      <c r="F25" s="483"/>
      <c r="G25" s="483"/>
      <c r="H25" s="483"/>
      <c r="I25" s="484"/>
      <c r="J25" s="734" t="s">
        <v>77</v>
      </c>
      <c r="K25" s="735"/>
      <c r="L25" s="735"/>
      <c r="M25" s="736"/>
      <c r="N25" s="568"/>
      <c r="O25" s="185" t="str">
        <f>IF(N24&lt;P24,"×",IF(N24&gt;P24,"○",IF(Y18="","",IF(W18="","",))))</f>
        <v>×</v>
      </c>
      <c r="P25" s="566"/>
      <c r="Q25" s="568"/>
      <c r="R25" s="186" t="str">
        <f>IF(Q24&lt;S24,"×",IF(Q24&gt;S24,"○",IF(Y20="","",IF(W20="","",))))</f>
        <v>×</v>
      </c>
      <c r="S25" s="566"/>
      <c r="T25" s="568"/>
      <c r="U25" s="186" t="str">
        <f>IF(T24&lt;V24,"×",IF(T24&gt;V24,"○",IF(W22="","",IF(Y22="","",))))</f>
        <v>×</v>
      </c>
      <c r="V25" s="566"/>
      <c r="W25" s="572"/>
      <c r="X25" s="573"/>
      <c r="Y25" s="574"/>
      <c r="Z25" s="576"/>
      <c r="AA25" s="578"/>
      <c r="AB25" s="554"/>
      <c r="AC25" s="555"/>
      <c r="AD25" s="557"/>
      <c r="AE25" s="559"/>
      <c r="AF25" s="561"/>
      <c r="AG25" s="216"/>
      <c r="AH25" s="209"/>
      <c r="AI25" s="209"/>
      <c r="AJ25" s="209"/>
      <c r="AK25" s="209"/>
      <c r="AL25" s="208"/>
      <c r="AM25" s="208"/>
      <c r="AO25" s="209"/>
      <c r="AP25" s="208">
        <f>RANK(AD24,$AD18:$AD25,0)*10+RANK(AB24,$AB18:$AC25,)</f>
        <v>44</v>
      </c>
      <c r="AQ25" s="209"/>
      <c r="AR25" s="208"/>
      <c r="AS25" s="208"/>
    </row>
    <row r="26" spans="1:45" ht="15" customHeight="1" x14ac:dyDescent="0.15">
      <c r="D26" s="209"/>
      <c r="E26" s="223"/>
      <c r="F26" s="223"/>
      <c r="G26" s="223"/>
      <c r="H26" s="223"/>
      <c r="I26" s="223"/>
      <c r="J26" s="22"/>
      <c r="K26" s="223"/>
      <c r="L26" s="223"/>
      <c r="M26" s="223"/>
      <c r="N26" s="219"/>
      <c r="O26" s="224"/>
      <c r="P26" s="219"/>
      <c r="Q26" s="219"/>
      <c r="R26" s="224"/>
      <c r="S26" s="219"/>
      <c r="T26" s="219"/>
      <c r="U26" s="224"/>
      <c r="V26" s="219"/>
      <c r="W26" s="219"/>
      <c r="X26" s="219"/>
      <c r="Y26" s="219"/>
      <c r="Z26" s="224"/>
      <c r="AA26" s="224"/>
      <c r="AB26" s="209"/>
      <c r="AC26" s="209"/>
      <c r="AD26" s="224"/>
      <c r="AE26" s="224"/>
      <c r="AF26" s="224"/>
      <c r="AG26" s="208"/>
      <c r="AH26" s="209"/>
      <c r="AI26" s="209"/>
      <c r="AJ26" s="209"/>
      <c r="AK26" s="209"/>
      <c r="AL26" s="208"/>
      <c r="AM26" s="208"/>
      <c r="AO26" s="209"/>
      <c r="AQ26" s="209"/>
      <c r="AR26" s="208"/>
      <c r="AS26" s="208"/>
    </row>
    <row r="27" spans="1:45" ht="15" customHeight="1" thickBot="1" x14ac:dyDescent="0.2">
      <c r="D27" s="20" t="s">
        <v>10</v>
      </c>
      <c r="E27" s="32"/>
      <c r="F27" s="32"/>
      <c r="G27" s="32"/>
      <c r="H27" s="32"/>
      <c r="I27" s="32"/>
      <c r="J27" s="5"/>
      <c r="K27" s="5"/>
      <c r="L27" s="5"/>
      <c r="M27" s="5"/>
      <c r="N27" s="5"/>
      <c r="O27" s="5"/>
      <c r="P27" s="5"/>
      <c r="Q27" s="5"/>
      <c r="R27" s="4"/>
      <c r="S27" s="544" t="s">
        <v>9</v>
      </c>
      <c r="T27" s="544"/>
      <c r="U27" s="544"/>
      <c r="V27" s="544"/>
      <c r="W27" s="544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O27" s="209"/>
      <c r="AQ27" s="209"/>
      <c r="AR27" s="208"/>
      <c r="AS27" s="208"/>
    </row>
    <row r="28" spans="1:45" ht="15" customHeight="1" thickBot="1" x14ac:dyDescent="0.2">
      <c r="A28" s="208"/>
      <c r="D28" s="41" t="s">
        <v>8</v>
      </c>
      <c r="E28" s="724" t="s">
        <v>7</v>
      </c>
      <c r="F28" s="729"/>
      <c r="G28" s="729"/>
      <c r="H28" s="729"/>
      <c r="I28" s="730"/>
      <c r="J28" s="724" t="s">
        <v>6</v>
      </c>
      <c r="K28" s="729"/>
      <c r="L28" s="729"/>
      <c r="M28" s="730"/>
      <c r="N28" s="724">
        <v>1</v>
      </c>
      <c r="O28" s="729"/>
      <c r="P28" s="730"/>
      <c r="Q28" s="731">
        <v>2</v>
      </c>
      <c r="R28" s="732"/>
      <c r="S28" s="733"/>
      <c r="T28" s="731">
        <v>3</v>
      </c>
      <c r="U28" s="732"/>
      <c r="V28" s="733"/>
      <c r="W28" s="731">
        <v>4</v>
      </c>
      <c r="X28" s="732"/>
      <c r="Y28" s="732"/>
      <c r="Z28" s="238" t="s">
        <v>5</v>
      </c>
      <c r="AA28" s="239" t="s">
        <v>4</v>
      </c>
      <c r="AB28" s="724" t="s">
        <v>3</v>
      </c>
      <c r="AC28" s="725"/>
      <c r="AD28" s="240" t="s">
        <v>2</v>
      </c>
      <c r="AE28" s="239" t="s">
        <v>1</v>
      </c>
      <c r="AF28" s="241" t="s">
        <v>0</v>
      </c>
      <c r="AG28" s="11"/>
      <c r="AH28" s="37" t="s">
        <v>134</v>
      </c>
      <c r="AI28" s="215"/>
      <c r="AJ28" s="215"/>
      <c r="AK28" s="215"/>
      <c r="AL28" s="215"/>
      <c r="AM28" s="215"/>
      <c r="AO28" s="209"/>
      <c r="AP28" s="34">
        <v>3</v>
      </c>
      <c r="AQ28" s="209"/>
      <c r="AR28" s="208"/>
      <c r="AS28" s="208"/>
    </row>
    <row r="29" spans="1:45" ht="15" customHeight="1" x14ac:dyDescent="0.15">
      <c r="A29" s="208">
        <f>(AP28*100)+(AF29*10)+1</f>
        <v>311</v>
      </c>
      <c r="D29" s="529">
        <v>1</v>
      </c>
      <c r="E29" s="530" t="s">
        <v>79</v>
      </c>
      <c r="F29" s="531"/>
      <c r="G29" s="531"/>
      <c r="H29" s="531"/>
      <c r="I29" s="532"/>
      <c r="J29" s="726" t="s">
        <v>80</v>
      </c>
      <c r="K29" s="727"/>
      <c r="L29" s="727"/>
      <c r="M29" s="728"/>
      <c r="N29" s="605"/>
      <c r="O29" s="606"/>
      <c r="P29" s="607"/>
      <c r="Q29" s="608">
        <v>6</v>
      </c>
      <c r="R29" s="180"/>
      <c r="S29" s="592">
        <v>2</v>
      </c>
      <c r="T29" s="608">
        <v>6</v>
      </c>
      <c r="U29" s="180"/>
      <c r="V29" s="592">
        <v>4</v>
      </c>
      <c r="W29" s="608">
        <v>6</v>
      </c>
      <c r="X29" s="180"/>
      <c r="Y29" s="592">
        <v>3</v>
      </c>
      <c r="Z29" s="593">
        <f>Q29+T29+W29</f>
        <v>18</v>
      </c>
      <c r="AA29" s="595">
        <f>S29+V29+Y29</f>
        <v>9</v>
      </c>
      <c r="AB29" s="597">
        <f>Z29/(AA29+Z29)</f>
        <v>0.66666666666666663</v>
      </c>
      <c r="AC29" s="598"/>
      <c r="AD29" s="601">
        <f>COUNTIF(N29:Y30,"○")</f>
        <v>3</v>
      </c>
      <c r="AE29" s="602">
        <f>COUNTIF(N29:Y30,"×")</f>
        <v>0</v>
      </c>
      <c r="AF29" s="591">
        <f>RANK(AP30,AP30:AP36,1)</f>
        <v>1</v>
      </c>
      <c r="AG29" s="216"/>
      <c r="AH29" s="35" t="s">
        <v>16</v>
      </c>
      <c r="AI29" s="217"/>
      <c r="AJ29" s="217"/>
      <c r="AK29" s="217"/>
      <c r="AL29" s="208"/>
      <c r="AM29" s="208"/>
      <c r="AO29" s="209"/>
      <c r="AP29" s="208"/>
      <c r="AQ29" s="209"/>
      <c r="AR29" s="208"/>
      <c r="AS29" s="208"/>
    </row>
    <row r="30" spans="1:45" ht="15" customHeight="1" x14ac:dyDescent="0.15">
      <c r="A30" s="208">
        <f>(AP28*100)+(AF29*10)+2</f>
        <v>312</v>
      </c>
      <c r="D30" s="490"/>
      <c r="E30" s="493" t="s">
        <v>81</v>
      </c>
      <c r="F30" s="494"/>
      <c r="G30" s="494"/>
      <c r="H30" s="494"/>
      <c r="I30" s="495"/>
      <c r="J30" s="712" t="s">
        <v>82</v>
      </c>
      <c r="K30" s="713"/>
      <c r="L30" s="713"/>
      <c r="M30" s="714"/>
      <c r="N30" s="605"/>
      <c r="O30" s="606"/>
      <c r="P30" s="607"/>
      <c r="Q30" s="609"/>
      <c r="R30" s="181" t="str">
        <f>IF(Q29&lt;S29,"×",IF(Q29&gt;S29,"○",IF(Q29="","",IF(S29="","",))))</f>
        <v>○</v>
      </c>
      <c r="S30" s="610"/>
      <c r="T30" s="609"/>
      <c r="U30" s="181" t="str">
        <f>IF(T29&lt;V29,"×",IF(T29&gt;V29,"○",IF(T29="","",IF(V29="","",))))</f>
        <v>○</v>
      </c>
      <c r="V30" s="610"/>
      <c r="W30" s="584"/>
      <c r="X30" s="182" t="str">
        <f>IF(W29&lt;Y29,"×",IF(W29&gt;Y29,"○",IF(W29="","",IF(Y29="","",))))</f>
        <v>○</v>
      </c>
      <c r="Y30" s="585"/>
      <c r="Z30" s="594"/>
      <c r="AA30" s="596"/>
      <c r="AB30" s="599"/>
      <c r="AC30" s="600"/>
      <c r="AD30" s="556"/>
      <c r="AE30" s="558"/>
      <c r="AF30" s="560"/>
      <c r="AG30" s="216"/>
      <c r="AH30" s="35" t="s">
        <v>36</v>
      </c>
      <c r="AI30" s="220"/>
      <c r="AJ30" s="221"/>
      <c r="AK30" s="220"/>
      <c r="AL30" s="208"/>
      <c r="AM30" s="208"/>
      <c r="AO30" s="209"/>
      <c r="AP30" s="208">
        <f>RANK(AD29,$AD29:$AD36,0)*10+RANK(AB29,$AB29:$AC36,)</f>
        <v>11</v>
      </c>
      <c r="AQ30" s="209"/>
      <c r="AR30" s="208"/>
      <c r="AS30" s="208"/>
    </row>
    <row r="31" spans="1:45" ht="15" customHeight="1" x14ac:dyDescent="0.15">
      <c r="A31" s="208">
        <f>(AP28*100)+(AF31*10)+1</f>
        <v>331</v>
      </c>
      <c r="D31" s="474">
        <v>2</v>
      </c>
      <c r="E31" s="718" t="s">
        <v>91</v>
      </c>
      <c r="F31" s="719"/>
      <c r="G31" s="719"/>
      <c r="H31" s="719"/>
      <c r="I31" s="720"/>
      <c r="J31" s="721" t="s">
        <v>83</v>
      </c>
      <c r="K31" s="722"/>
      <c r="L31" s="722"/>
      <c r="M31" s="723"/>
      <c r="N31" s="567">
        <f>S29</f>
        <v>2</v>
      </c>
      <c r="O31" s="183"/>
      <c r="P31" s="565">
        <f>Q29</f>
        <v>6</v>
      </c>
      <c r="Q31" s="569"/>
      <c r="R31" s="570"/>
      <c r="S31" s="586"/>
      <c r="T31" s="567">
        <v>6</v>
      </c>
      <c r="U31" s="183"/>
      <c r="V31" s="565">
        <v>2</v>
      </c>
      <c r="W31" s="567">
        <v>6</v>
      </c>
      <c r="X31" s="183"/>
      <c r="Y31" s="565">
        <v>7</v>
      </c>
      <c r="Z31" s="575">
        <f>N31+T31+W31</f>
        <v>14</v>
      </c>
      <c r="AA31" s="577">
        <f>P31+V31+Y31</f>
        <v>15</v>
      </c>
      <c r="AB31" s="552">
        <f>Z31/(AA31+Z31)</f>
        <v>0.48275862068965519</v>
      </c>
      <c r="AC31" s="553"/>
      <c r="AD31" s="556">
        <f>COUNTIF(N31:Y32,"○")</f>
        <v>1</v>
      </c>
      <c r="AE31" s="558">
        <f>COUNTIF(N31:Y32,"×")</f>
        <v>2</v>
      </c>
      <c r="AF31" s="560">
        <f>RANK(AP32,AP30:AP36,1)</f>
        <v>3</v>
      </c>
      <c r="AG31" s="216"/>
      <c r="AH31" s="35" t="s">
        <v>37</v>
      </c>
      <c r="AI31" s="220"/>
      <c r="AJ31" s="221"/>
      <c r="AK31" s="220"/>
      <c r="AL31" s="208"/>
      <c r="AM31" s="208"/>
      <c r="AO31" s="209"/>
      <c r="AP31" s="208"/>
      <c r="AQ31" s="209"/>
      <c r="AR31" s="208"/>
      <c r="AS31" s="208"/>
    </row>
    <row r="32" spans="1:45" ht="15" customHeight="1" x14ac:dyDescent="0.15">
      <c r="A32" s="208">
        <f>(AP28*100)+(AF31*10)+2</f>
        <v>332</v>
      </c>
      <c r="D32" s="490"/>
      <c r="E32" s="493" t="s">
        <v>84</v>
      </c>
      <c r="F32" s="494"/>
      <c r="G32" s="494"/>
      <c r="H32" s="494"/>
      <c r="I32" s="495"/>
      <c r="J32" s="712" t="s">
        <v>83</v>
      </c>
      <c r="K32" s="713"/>
      <c r="L32" s="713"/>
      <c r="M32" s="714"/>
      <c r="N32" s="584"/>
      <c r="O32" s="181" t="str">
        <f>IF(N31&lt;P31,"×",IF(N31&gt;P31,"○",IF(Q29="","",IF(S29="","",))))</f>
        <v>×</v>
      </c>
      <c r="P32" s="585"/>
      <c r="Q32" s="587"/>
      <c r="R32" s="588"/>
      <c r="S32" s="589"/>
      <c r="T32" s="584"/>
      <c r="U32" s="182" t="str">
        <f>IF(T31&lt;V31,"×",IF(T31&gt;V31,"○",IF(T31="","",IF(V31="","",))))</f>
        <v>○</v>
      </c>
      <c r="V32" s="585"/>
      <c r="W32" s="584"/>
      <c r="X32" s="182" t="str">
        <f>IF(W31&lt;Y31,"×",IF(W31&gt;Y31,"○",IF(W31="","",IF(Y31="","",))))</f>
        <v>×</v>
      </c>
      <c r="Y32" s="585"/>
      <c r="Z32" s="590"/>
      <c r="AA32" s="579"/>
      <c r="AB32" s="603"/>
      <c r="AC32" s="604"/>
      <c r="AD32" s="556"/>
      <c r="AE32" s="558"/>
      <c r="AF32" s="560"/>
      <c r="AG32" s="216"/>
      <c r="AH32" s="35" t="s">
        <v>38</v>
      </c>
      <c r="AI32" s="220"/>
      <c r="AJ32" s="221"/>
      <c r="AK32" s="220"/>
      <c r="AL32" s="208"/>
      <c r="AM32" s="208"/>
      <c r="AO32" s="209"/>
      <c r="AP32" s="208">
        <f>RANK(AD31,$AD29:$AD36,0)*10+RANK(AB31,$AB29:$AC36,)</f>
        <v>33</v>
      </c>
      <c r="AQ32" s="209"/>
      <c r="AR32" s="208"/>
      <c r="AS32" s="208"/>
    </row>
    <row r="33" spans="1:45" ht="15" customHeight="1" x14ac:dyDescent="0.15">
      <c r="A33" s="208">
        <f>(AP28*100)+(AF33*10)+1</f>
        <v>341</v>
      </c>
      <c r="D33" s="474">
        <v>3</v>
      </c>
      <c r="E33" s="476" t="s">
        <v>85</v>
      </c>
      <c r="F33" s="477"/>
      <c r="G33" s="477"/>
      <c r="H33" s="477"/>
      <c r="I33" s="478"/>
      <c r="J33" s="715" t="s">
        <v>69</v>
      </c>
      <c r="K33" s="716"/>
      <c r="L33" s="716"/>
      <c r="M33" s="717"/>
      <c r="N33" s="567">
        <f>V29</f>
        <v>4</v>
      </c>
      <c r="O33" s="183"/>
      <c r="P33" s="565">
        <f>T29</f>
        <v>6</v>
      </c>
      <c r="Q33" s="567">
        <f>V31</f>
        <v>2</v>
      </c>
      <c r="R33" s="183"/>
      <c r="S33" s="565">
        <f>T31</f>
        <v>6</v>
      </c>
      <c r="T33" s="569"/>
      <c r="U33" s="570"/>
      <c r="V33" s="586"/>
      <c r="W33" s="567">
        <v>3</v>
      </c>
      <c r="X33" s="183"/>
      <c r="Y33" s="565">
        <v>6</v>
      </c>
      <c r="Z33" s="575">
        <f>N33+Q33+W33</f>
        <v>9</v>
      </c>
      <c r="AA33" s="577">
        <f>P33+S33+Y33</f>
        <v>18</v>
      </c>
      <c r="AB33" s="580">
        <f>Z33/(AA33+Z33)</f>
        <v>0.33333333333333331</v>
      </c>
      <c r="AC33" s="581"/>
      <c r="AD33" s="556">
        <f t="shared" ref="AD33" si="6">COUNTIF(N33:Y34,"○")</f>
        <v>0</v>
      </c>
      <c r="AE33" s="558">
        <f t="shared" ref="AE33" si="7">COUNTIF(N33:Y34,"×")</f>
        <v>3</v>
      </c>
      <c r="AF33" s="560">
        <f>RANK(AP34,AP30:AP36,1)</f>
        <v>4</v>
      </c>
      <c r="AG33" s="216"/>
      <c r="AH33" s="35" t="s">
        <v>39</v>
      </c>
      <c r="AI33" s="220"/>
      <c r="AJ33" s="221"/>
      <c r="AK33" s="220"/>
      <c r="AL33" s="208"/>
      <c r="AM33" s="208"/>
      <c r="AO33" s="209"/>
      <c r="AP33" s="208"/>
      <c r="AQ33" s="209"/>
      <c r="AR33" s="208"/>
      <c r="AS33" s="208"/>
    </row>
    <row r="34" spans="1:45" ht="15" customHeight="1" x14ac:dyDescent="0.15">
      <c r="A34" s="208">
        <f>(AP28*100)+(AF33*10)+2</f>
        <v>342</v>
      </c>
      <c r="D34" s="490"/>
      <c r="E34" s="493" t="s">
        <v>86</v>
      </c>
      <c r="F34" s="494"/>
      <c r="G34" s="494"/>
      <c r="H34" s="494"/>
      <c r="I34" s="495"/>
      <c r="J34" s="712" t="s">
        <v>69</v>
      </c>
      <c r="K34" s="713"/>
      <c r="L34" s="713"/>
      <c r="M34" s="714"/>
      <c r="N34" s="584"/>
      <c r="O34" s="184" t="str">
        <f>IF(N33&lt;P33,"×",IF(N33&gt;P33,"○",IF(V29="","",IF(T29="","",))))</f>
        <v>×</v>
      </c>
      <c r="P34" s="585"/>
      <c r="Q34" s="584"/>
      <c r="R34" s="184" t="str">
        <f>IF(Q33&lt;S33,"×",IF(Q33&gt;S33,"○",IF(T31="","",IF(V31="","",))))</f>
        <v>×</v>
      </c>
      <c r="S34" s="585"/>
      <c r="T34" s="587"/>
      <c r="U34" s="588"/>
      <c r="V34" s="589"/>
      <c r="W34" s="584"/>
      <c r="X34" s="182" t="str">
        <f>IF(W33&lt;Y33,"×",IF(W33&gt;Y33,"○",IF(W33="","",IF(Y33="","",))))</f>
        <v>×</v>
      </c>
      <c r="Y34" s="585"/>
      <c r="Z34" s="590"/>
      <c r="AA34" s="579"/>
      <c r="AB34" s="582"/>
      <c r="AC34" s="583"/>
      <c r="AD34" s="556"/>
      <c r="AE34" s="558"/>
      <c r="AF34" s="560"/>
      <c r="AG34" s="216"/>
      <c r="AH34" s="35" t="s">
        <v>40</v>
      </c>
      <c r="AI34" s="220"/>
      <c r="AJ34" s="221"/>
      <c r="AK34" s="220"/>
      <c r="AL34" s="208"/>
      <c r="AM34" s="208"/>
      <c r="AO34" s="209"/>
      <c r="AP34" s="208">
        <f>RANK(AD33,$AD29:$AD36,0)*10+RANK(AB33,$AB29:$AC36,)</f>
        <v>44</v>
      </c>
      <c r="AQ34" s="209"/>
      <c r="AR34" s="208"/>
      <c r="AS34" s="208"/>
    </row>
    <row r="35" spans="1:45" ht="15" customHeight="1" x14ac:dyDescent="0.15">
      <c r="A35" s="208">
        <f>(AP28*100)+(AF35*10)+1</f>
        <v>321</v>
      </c>
      <c r="D35" s="474">
        <v>4</v>
      </c>
      <c r="E35" s="699" t="s">
        <v>87</v>
      </c>
      <c r="F35" s="700"/>
      <c r="G35" s="700"/>
      <c r="H35" s="700"/>
      <c r="I35" s="701"/>
      <c r="J35" s="715" t="s">
        <v>88</v>
      </c>
      <c r="K35" s="716"/>
      <c r="L35" s="716"/>
      <c r="M35" s="717"/>
      <c r="N35" s="567">
        <f>Y29</f>
        <v>3</v>
      </c>
      <c r="O35" s="183"/>
      <c r="P35" s="565">
        <f>W29</f>
        <v>6</v>
      </c>
      <c r="Q35" s="567">
        <f>Y31</f>
        <v>7</v>
      </c>
      <c r="R35" s="183" t="s">
        <v>214</v>
      </c>
      <c r="S35" s="565">
        <f>W31</f>
        <v>6</v>
      </c>
      <c r="T35" s="567">
        <f>Y33</f>
        <v>6</v>
      </c>
      <c r="U35" s="183"/>
      <c r="V35" s="565">
        <f>W33</f>
        <v>3</v>
      </c>
      <c r="W35" s="569"/>
      <c r="X35" s="570"/>
      <c r="Y35" s="571"/>
      <c r="Z35" s="575">
        <f>N35+Q35+T35</f>
        <v>16</v>
      </c>
      <c r="AA35" s="577">
        <f>P35+S35+V35</f>
        <v>15</v>
      </c>
      <c r="AB35" s="552">
        <f>Z35/(AA35+Z35)</f>
        <v>0.5161290322580645</v>
      </c>
      <c r="AC35" s="553"/>
      <c r="AD35" s="556">
        <f>COUNTIF(N35:Y36,"○")</f>
        <v>2</v>
      </c>
      <c r="AE35" s="558">
        <f t="shared" ref="AE35" si="8">COUNTIF(N35:Y36,"×")</f>
        <v>1</v>
      </c>
      <c r="AF35" s="560">
        <f>RANK(AP36,AP30:AP36,1)</f>
        <v>2</v>
      </c>
      <c r="AG35" s="216"/>
      <c r="AH35" s="35" t="s">
        <v>41</v>
      </c>
      <c r="AI35" s="220"/>
      <c r="AJ35" s="221"/>
      <c r="AK35" s="220"/>
      <c r="AL35" s="208"/>
      <c r="AM35" s="208"/>
      <c r="AO35" s="209"/>
      <c r="AP35" s="208"/>
      <c r="AQ35" s="209"/>
      <c r="AR35" s="208"/>
      <c r="AS35" s="208"/>
    </row>
    <row r="36" spans="1:45" ht="15" customHeight="1" thickBot="1" x14ac:dyDescent="0.2">
      <c r="A36" s="208">
        <f>(AP28*100)+(AF35*10)+2</f>
        <v>322</v>
      </c>
      <c r="D36" s="475"/>
      <c r="E36" s="482" t="s">
        <v>90</v>
      </c>
      <c r="F36" s="483"/>
      <c r="G36" s="483"/>
      <c r="H36" s="483"/>
      <c r="I36" s="484"/>
      <c r="J36" s="734" t="s">
        <v>89</v>
      </c>
      <c r="K36" s="735"/>
      <c r="L36" s="735"/>
      <c r="M36" s="736"/>
      <c r="N36" s="568"/>
      <c r="O36" s="185" t="str">
        <f>IF(N35&lt;P35,"×",IF(N35&gt;P35,"○",IF(Y29="","",IF(W29="","",))))</f>
        <v>×</v>
      </c>
      <c r="P36" s="566"/>
      <c r="Q36" s="568"/>
      <c r="R36" s="186" t="str">
        <f>IF(Q35&lt;S35,"×",IF(Q35&gt;S35,"○",IF(Y31="","",IF(W31="","",))))</f>
        <v>○</v>
      </c>
      <c r="S36" s="566"/>
      <c r="T36" s="568"/>
      <c r="U36" s="186" t="str">
        <f>IF(T35&lt;V35,"×",IF(T35&gt;V35,"○",IF(W33="","",IF(Y33="","",))))</f>
        <v>○</v>
      </c>
      <c r="V36" s="566"/>
      <c r="W36" s="572"/>
      <c r="X36" s="573"/>
      <c r="Y36" s="574"/>
      <c r="Z36" s="576"/>
      <c r="AA36" s="578"/>
      <c r="AB36" s="554"/>
      <c r="AC36" s="555"/>
      <c r="AD36" s="557"/>
      <c r="AE36" s="559"/>
      <c r="AF36" s="561"/>
      <c r="AG36" s="216"/>
      <c r="AH36" s="209"/>
      <c r="AI36" s="209"/>
      <c r="AJ36" s="209"/>
      <c r="AK36" s="209"/>
      <c r="AL36" s="208"/>
      <c r="AM36" s="208"/>
      <c r="AO36" s="209"/>
      <c r="AP36" s="208">
        <f>RANK(AD35,$AD29:$AD36,0)*10+RANK(AB35,$AB29:$AC36,)</f>
        <v>22</v>
      </c>
      <c r="AQ36" s="209"/>
      <c r="AR36" s="208"/>
      <c r="AS36" s="208"/>
    </row>
    <row r="37" spans="1:45" ht="14.25" customHeight="1" x14ac:dyDescent="0.15">
      <c r="D37" s="209"/>
      <c r="E37" s="223"/>
      <c r="F37" s="223"/>
      <c r="G37" s="223"/>
      <c r="H37" s="223"/>
      <c r="I37" s="223"/>
      <c r="J37" s="22"/>
      <c r="K37" s="223"/>
      <c r="L37" s="223"/>
      <c r="M37" s="223"/>
      <c r="N37" s="219"/>
      <c r="O37" s="224"/>
      <c r="P37" s="219"/>
      <c r="Q37" s="219"/>
      <c r="R37" s="224"/>
      <c r="S37" s="219"/>
      <c r="T37" s="219"/>
      <c r="U37" s="224"/>
      <c r="V37" s="219"/>
      <c r="W37" s="219"/>
      <c r="X37" s="219"/>
      <c r="Y37" s="219"/>
      <c r="Z37" s="224"/>
      <c r="AA37" s="224"/>
      <c r="AB37" s="209"/>
      <c r="AC37" s="209"/>
      <c r="AD37" s="224"/>
      <c r="AE37" s="224"/>
      <c r="AF37" s="224"/>
      <c r="AG37" s="209"/>
      <c r="AH37" s="209"/>
      <c r="AI37" s="209"/>
      <c r="AJ37" s="209"/>
      <c r="AK37" s="209"/>
      <c r="AL37" s="208"/>
      <c r="AM37" s="208"/>
      <c r="AO37" s="209"/>
      <c r="AP37" s="209"/>
      <c r="AQ37" s="209"/>
      <c r="AR37" s="208"/>
      <c r="AS37" s="208"/>
    </row>
    <row r="38" spans="1:45" ht="14.25" customHeight="1" x14ac:dyDescent="0.15">
      <c r="AO38" s="209"/>
      <c r="AP38" s="209"/>
      <c r="AQ38" s="209"/>
      <c r="AR38" s="208"/>
      <c r="AS38" s="208"/>
    </row>
    <row r="39" spans="1:45" ht="14.25" customHeight="1" x14ac:dyDescent="0.15">
      <c r="D39" s="209"/>
      <c r="E39" s="35"/>
      <c r="F39" s="223"/>
      <c r="G39" s="223"/>
      <c r="H39" s="223"/>
      <c r="I39" s="223"/>
      <c r="J39" s="30"/>
      <c r="K39" s="30"/>
      <c r="L39" s="30"/>
      <c r="M39" s="30"/>
      <c r="N39" s="219"/>
      <c r="O39" s="224"/>
      <c r="P39" s="219"/>
      <c r="Q39" s="219"/>
      <c r="R39" s="224"/>
      <c r="S39" s="219"/>
      <c r="T39" s="219"/>
      <c r="U39" s="224"/>
      <c r="V39" s="219"/>
      <c r="W39" s="219"/>
      <c r="X39" s="224"/>
      <c r="Y39" s="219"/>
      <c r="Z39" s="219"/>
      <c r="AA39" s="224"/>
      <c r="AB39" s="219"/>
      <c r="AC39" s="219"/>
      <c r="AD39" s="219"/>
      <c r="AE39" s="219"/>
      <c r="AF39" s="224"/>
      <c r="AG39" s="224"/>
      <c r="AH39" s="209"/>
      <c r="AI39" s="209"/>
      <c r="AJ39" s="224"/>
      <c r="AK39" s="224"/>
      <c r="AL39" s="224"/>
      <c r="AM39" s="208"/>
      <c r="AN39" s="209"/>
      <c r="AO39" s="209"/>
      <c r="AP39" s="209"/>
      <c r="AQ39" s="209"/>
      <c r="AR39" s="208"/>
      <c r="AS39" s="208"/>
    </row>
    <row r="40" spans="1:45" ht="14.25" customHeight="1" x14ac:dyDescent="0.15">
      <c r="D40" s="209"/>
      <c r="E40" s="35"/>
      <c r="F40" s="223"/>
      <c r="G40" s="223"/>
      <c r="H40" s="223"/>
      <c r="I40" s="223"/>
      <c r="J40" s="30"/>
      <c r="K40" s="30"/>
      <c r="L40" s="30"/>
      <c r="M40" s="30"/>
      <c r="N40" s="219"/>
      <c r="O40" s="224"/>
      <c r="P40" s="219"/>
      <c r="Q40" s="219"/>
      <c r="R40" s="224"/>
      <c r="S40" s="219"/>
      <c r="T40" s="219"/>
      <c r="U40" s="224"/>
      <c r="V40" s="219"/>
      <c r="W40" s="219"/>
      <c r="X40" s="224"/>
      <c r="Y40" s="219"/>
      <c r="Z40" s="219"/>
      <c r="AA40" s="224"/>
      <c r="AB40" s="219"/>
      <c r="AC40" s="219"/>
      <c r="AD40" s="219"/>
      <c r="AE40" s="219"/>
      <c r="AF40" s="224"/>
      <c r="AG40" s="224"/>
      <c r="AH40" s="209"/>
      <c r="AI40" s="209"/>
      <c r="AJ40" s="224"/>
      <c r="AK40" s="224"/>
      <c r="AL40" s="224"/>
      <c r="AM40" s="208"/>
      <c r="AN40" s="209"/>
      <c r="AO40" s="209"/>
      <c r="AP40" s="209"/>
      <c r="AQ40" s="209"/>
      <c r="AR40" s="208"/>
      <c r="AS40" s="208"/>
    </row>
    <row r="41" spans="1:45" ht="14.25" customHeight="1" x14ac:dyDescent="0.15">
      <c r="D41" s="209"/>
      <c r="E41" s="35"/>
      <c r="F41" s="223"/>
      <c r="G41" s="223"/>
      <c r="H41" s="223"/>
      <c r="I41" s="223"/>
      <c r="J41" s="30"/>
      <c r="K41" s="30"/>
      <c r="L41" s="30"/>
      <c r="M41" s="30"/>
      <c r="N41" s="219"/>
      <c r="O41" s="224"/>
      <c r="P41" s="219"/>
      <c r="Q41" s="219"/>
      <c r="R41" s="224"/>
      <c r="S41" s="219"/>
      <c r="T41" s="219"/>
      <c r="U41" s="224"/>
      <c r="V41" s="219"/>
      <c r="W41" s="219"/>
      <c r="X41" s="224"/>
      <c r="Y41" s="219"/>
      <c r="Z41" s="219"/>
      <c r="AA41" s="224"/>
      <c r="AB41" s="219"/>
      <c r="AC41" s="219"/>
      <c r="AD41" s="219"/>
      <c r="AE41" s="219"/>
      <c r="AF41" s="224"/>
      <c r="AG41" s="224"/>
      <c r="AH41" s="209"/>
      <c r="AI41" s="209"/>
      <c r="AJ41" s="224"/>
      <c r="AK41" s="224"/>
      <c r="AL41" s="224"/>
      <c r="AM41" s="208"/>
      <c r="AN41" s="209"/>
      <c r="AO41" s="209"/>
      <c r="AP41" s="209"/>
      <c r="AQ41" s="209"/>
      <c r="AR41" s="208"/>
      <c r="AS41" s="208"/>
    </row>
    <row r="42" spans="1:45" ht="14.25" customHeight="1" x14ac:dyDescent="0.15">
      <c r="D42" s="209"/>
      <c r="E42" s="35"/>
      <c r="F42" s="223"/>
      <c r="G42" s="223"/>
      <c r="H42" s="223"/>
      <c r="I42" s="223"/>
      <c r="J42" s="30"/>
      <c r="K42" s="30"/>
      <c r="L42" s="30"/>
      <c r="M42" s="30"/>
      <c r="N42" s="219"/>
      <c r="O42" s="224"/>
      <c r="P42" s="219"/>
      <c r="Q42" s="219"/>
      <c r="R42" s="224"/>
      <c r="S42" s="219"/>
      <c r="T42" s="219"/>
      <c r="U42" s="224"/>
      <c r="V42" s="219"/>
      <c r="W42" s="219"/>
      <c r="X42" s="224"/>
      <c r="Y42" s="219"/>
      <c r="Z42" s="219"/>
      <c r="AA42" s="224"/>
      <c r="AB42" s="219"/>
      <c r="AC42" s="219"/>
      <c r="AD42" s="219"/>
      <c r="AE42" s="219"/>
      <c r="AF42" s="224"/>
      <c r="AG42" s="224"/>
      <c r="AH42" s="209"/>
      <c r="AI42" s="209"/>
      <c r="AJ42" s="224"/>
      <c r="AK42" s="224"/>
      <c r="AL42" s="224"/>
      <c r="AM42" s="208"/>
      <c r="AN42" s="209"/>
      <c r="AO42" s="209"/>
      <c r="AP42" s="209"/>
      <c r="AQ42" s="209"/>
      <c r="AR42" s="208"/>
      <c r="AS42" s="208"/>
    </row>
    <row r="43" spans="1:45" ht="14.25" customHeight="1" x14ac:dyDescent="0.15">
      <c r="D43" s="209"/>
      <c r="E43" s="35"/>
      <c r="F43" s="223"/>
      <c r="G43" s="223"/>
      <c r="H43" s="223"/>
      <c r="I43" s="223"/>
      <c r="J43" s="30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224"/>
      <c r="V43" s="219"/>
      <c r="W43" s="219"/>
      <c r="X43" s="224"/>
      <c r="Y43" s="219"/>
      <c r="Z43" s="219"/>
      <c r="AA43" s="224"/>
      <c r="AB43" s="219"/>
      <c r="AC43" s="219"/>
      <c r="AD43" s="219"/>
      <c r="AE43" s="219"/>
      <c r="AF43" s="224"/>
      <c r="AG43" s="224"/>
      <c r="AH43" s="209"/>
      <c r="AI43" s="209"/>
      <c r="AJ43" s="224"/>
      <c r="AK43" s="224"/>
      <c r="AL43" s="224"/>
      <c r="AM43" s="208"/>
      <c r="AN43" s="209"/>
      <c r="AO43" s="209"/>
      <c r="AP43" s="209"/>
      <c r="AQ43" s="209"/>
      <c r="AR43" s="208"/>
      <c r="AS43" s="208"/>
    </row>
    <row r="44" spans="1:45" s="57" customFormat="1" ht="16.149999999999999" customHeight="1" x14ac:dyDescent="0.15">
      <c r="D44" s="58" t="s">
        <v>205</v>
      </c>
      <c r="E44" s="59"/>
      <c r="F44" s="59"/>
      <c r="G44" s="59"/>
      <c r="H44" s="60"/>
      <c r="I44" s="60"/>
      <c r="J44" s="60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45" s="57" customFormat="1" ht="16.149999999999999" customHeight="1" x14ac:dyDescent="0.15">
      <c r="D45" s="58"/>
      <c r="E45" s="59"/>
      <c r="F45" s="59"/>
      <c r="G45" s="59"/>
      <c r="H45" s="60"/>
      <c r="I45" s="60"/>
      <c r="J45" s="60"/>
      <c r="K45" s="60"/>
      <c r="L45" s="60"/>
      <c r="M45" s="60"/>
    </row>
    <row r="46" spans="1:45" s="61" customFormat="1" ht="16.149999999999999" customHeight="1" x14ac:dyDescent="0.15">
      <c r="D46" s="62" t="s">
        <v>258</v>
      </c>
      <c r="E46" s="63"/>
      <c r="F46" s="63"/>
      <c r="G46" s="63"/>
      <c r="H46" s="64"/>
      <c r="I46" s="64"/>
      <c r="J46" s="64"/>
      <c r="K46" s="64"/>
      <c r="L46" s="64"/>
      <c r="M46" s="64"/>
      <c r="N46" s="65"/>
    </row>
    <row r="47" spans="1:45" s="61" customFormat="1" ht="16.149999999999999" customHeight="1" x14ac:dyDescent="0.15">
      <c r="D47" s="66"/>
      <c r="E47" s="64"/>
      <c r="F47" s="64"/>
      <c r="G47" s="64"/>
      <c r="H47" s="64"/>
      <c r="I47" s="64"/>
      <c r="J47" s="64"/>
      <c r="K47" s="64"/>
      <c r="L47" s="64"/>
      <c r="M47" s="64"/>
      <c r="N47" s="65"/>
    </row>
    <row r="48" spans="1:45" s="61" customFormat="1" ht="16.149999999999999" customHeight="1" thickBot="1" x14ac:dyDescent="0.2">
      <c r="D48" s="67" t="s">
        <v>207</v>
      </c>
      <c r="E48" s="190"/>
      <c r="F48" s="190"/>
      <c r="G48" s="190"/>
      <c r="H48" s="190"/>
      <c r="I48" s="190"/>
      <c r="J48" s="69"/>
      <c r="K48" s="69"/>
      <c r="L48" s="69"/>
      <c r="M48" s="69"/>
      <c r="N48" s="69"/>
      <c r="O48" s="69"/>
      <c r="P48" s="69"/>
      <c r="Q48" s="69"/>
      <c r="R48" s="67"/>
      <c r="S48" s="70" t="s">
        <v>9</v>
      </c>
      <c r="T48" s="70"/>
      <c r="U48" s="70"/>
      <c r="V48" s="70"/>
    </row>
    <row r="49" spans="1:44" s="61" customFormat="1" ht="16.149999999999999" customHeight="1" thickBot="1" x14ac:dyDescent="0.2">
      <c r="D49" s="116" t="s">
        <v>8</v>
      </c>
      <c r="E49" s="705" t="s">
        <v>7</v>
      </c>
      <c r="F49" s="706"/>
      <c r="G49" s="706"/>
      <c r="H49" s="706"/>
      <c r="I49" s="707"/>
      <c r="J49" s="705" t="s">
        <v>6</v>
      </c>
      <c r="K49" s="706"/>
      <c r="L49" s="706"/>
      <c r="M49" s="707"/>
      <c r="N49" s="708" t="s">
        <v>208</v>
      </c>
      <c r="O49" s="709"/>
      <c r="P49" s="710"/>
      <c r="Q49" s="708" t="s">
        <v>209</v>
      </c>
      <c r="R49" s="709"/>
      <c r="S49" s="710"/>
      <c r="T49" s="708" t="s">
        <v>210</v>
      </c>
      <c r="U49" s="709"/>
      <c r="V49" s="710"/>
      <c r="W49" s="118" t="s">
        <v>5</v>
      </c>
      <c r="X49" s="119" t="s">
        <v>4</v>
      </c>
      <c r="Y49" s="705" t="s">
        <v>3</v>
      </c>
      <c r="Z49" s="711"/>
      <c r="AA49" s="117" t="s">
        <v>2</v>
      </c>
      <c r="AB49" s="119" t="s">
        <v>1</v>
      </c>
      <c r="AC49" s="120" t="s">
        <v>0</v>
      </c>
      <c r="AD49" s="76"/>
      <c r="AE49" s="191"/>
      <c r="AH49" s="402" t="s">
        <v>211</v>
      </c>
      <c r="AI49" s="402"/>
      <c r="AJ49" s="402"/>
      <c r="AK49" s="357" t="s">
        <v>256</v>
      </c>
      <c r="AL49" s="357"/>
      <c r="AM49" s="109"/>
      <c r="AN49" s="109"/>
      <c r="AO49" s="77"/>
      <c r="AP49" s="78">
        <v>1</v>
      </c>
    </row>
    <row r="50" spans="1:44" s="61" customFormat="1" ht="16.149999999999999" customHeight="1" x14ac:dyDescent="0.15">
      <c r="A50" s="61">
        <f>(AP49*100)+(AC50*10)+1</f>
        <v>111</v>
      </c>
      <c r="B50" s="79"/>
      <c r="C50" s="61">
        <v>111</v>
      </c>
      <c r="D50" s="358" t="s">
        <v>208</v>
      </c>
      <c r="E50" s="329" t="str">
        <f t="shared" ref="E50:E55" si="9">VLOOKUP(C50,$A$7:$M$39,5,FALSE)</f>
        <v>小島 哲也</v>
      </c>
      <c r="F50" s="330"/>
      <c r="G50" s="330"/>
      <c r="H50" s="330"/>
      <c r="I50" s="331"/>
      <c r="J50" s="436" t="str">
        <f t="shared" ref="J50:J55" si="10">VLOOKUP(C50,$A$7:$M$39,10,FALSE)</f>
        <v>こいちゃんず</v>
      </c>
      <c r="K50" s="437"/>
      <c r="L50" s="437"/>
      <c r="M50" s="438"/>
      <c r="N50" s="635"/>
      <c r="O50" s="636"/>
      <c r="P50" s="637"/>
      <c r="Q50" s="638">
        <v>6</v>
      </c>
      <c r="R50" s="200"/>
      <c r="S50" s="640">
        <v>1</v>
      </c>
      <c r="T50" s="638">
        <v>6</v>
      </c>
      <c r="U50" s="200"/>
      <c r="V50" s="640">
        <v>1</v>
      </c>
      <c r="W50" s="369">
        <f>Q50+T50</f>
        <v>12</v>
      </c>
      <c r="X50" s="371">
        <f>S50+V50</f>
        <v>2</v>
      </c>
      <c r="Y50" s="373">
        <f>W50/(X50+W50)</f>
        <v>0.8571428571428571</v>
      </c>
      <c r="Z50" s="374"/>
      <c r="AA50" s="377">
        <f>COUNTIF(N50:V51,"○")</f>
        <v>2</v>
      </c>
      <c r="AB50" s="379">
        <f>COUNTIF(N50:V51,"×")</f>
        <v>0</v>
      </c>
      <c r="AC50" s="381">
        <f>RANK(AP51,AP51:AP55,1)</f>
        <v>1</v>
      </c>
      <c r="AD50" s="80"/>
      <c r="AE50" s="192"/>
      <c r="AF50" s="82"/>
      <c r="AG50" s="82"/>
      <c r="AH50" s="193" t="s">
        <v>16</v>
      </c>
      <c r="AI50" s="82"/>
      <c r="AJ50" s="82"/>
      <c r="AK50" s="82"/>
    </row>
    <row r="51" spans="1:44" s="61" customFormat="1" ht="16.149999999999999" customHeight="1" x14ac:dyDescent="0.15">
      <c r="A51" s="61">
        <f>(AP49*100)+(AC50*10)+2</f>
        <v>112</v>
      </c>
      <c r="B51" s="79"/>
      <c r="C51" s="61">
        <v>112</v>
      </c>
      <c r="D51" s="359"/>
      <c r="E51" s="351" t="str">
        <f t="shared" si="9"/>
        <v>小池 敏博</v>
      </c>
      <c r="F51" s="352"/>
      <c r="G51" s="352"/>
      <c r="H51" s="352"/>
      <c r="I51" s="353"/>
      <c r="J51" s="642" t="str">
        <f t="shared" si="10"/>
        <v>こいちゃんず</v>
      </c>
      <c r="K51" s="643"/>
      <c r="L51" s="643"/>
      <c r="M51" s="644"/>
      <c r="N51" s="635"/>
      <c r="O51" s="636"/>
      <c r="P51" s="637"/>
      <c r="Q51" s="639"/>
      <c r="R51" s="201" t="str">
        <f>IF(Q50&lt;S50,"×",IF(Q50&gt;S50,"○",IF(Q50="","",IF(S50="","",))))</f>
        <v>○</v>
      </c>
      <c r="S51" s="641"/>
      <c r="T51" s="639"/>
      <c r="U51" s="201" t="str">
        <f>IF(T50&lt;V50,"×",IF(T50&gt;V50,"○",IF(T50="","",IF(V50="","",))))</f>
        <v>○</v>
      </c>
      <c r="V51" s="641"/>
      <c r="W51" s="370"/>
      <c r="X51" s="372"/>
      <c r="Y51" s="375"/>
      <c r="Z51" s="376"/>
      <c r="AA51" s="378"/>
      <c r="AB51" s="380"/>
      <c r="AC51" s="382"/>
      <c r="AD51" s="80"/>
      <c r="AE51" s="192"/>
      <c r="AF51" s="84"/>
      <c r="AG51" s="84"/>
      <c r="AH51" s="325" t="s">
        <v>207</v>
      </c>
      <c r="AI51" s="325"/>
      <c r="AJ51" s="85" t="s">
        <v>208</v>
      </c>
      <c r="AK51" s="86" t="s">
        <v>212</v>
      </c>
      <c r="AL51" s="85" t="s">
        <v>209</v>
      </c>
      <c r="AM51" s="85"/>
      <c r="AN51" s="85"/>
      <c r="AO51" s="85"/>
      <c r="AP51" s="61">
        <f>RANK(AA50,$AA50:$AA55,0)*10+RANK(Y50,$Y50:$Z55,)</f>
        <v>11</v>
      </c>
      <c r="AR51" s="87" t="s">
        <v>213</v>
      </c>
    </row>
    <row r="52" spans="1:44" s="61" customFormat="1" ht="16.149999999999999" customHeight="1" x14ac:dyDescent="0.15">
      <c r="A52" s="61">
        <f>(AP49*100)+(AC52*10)+1</f>
        <v>121</v>
      </c>
      <c r="B52" s="79"/>
      <c r="C52" s="61">
        <v>221</v>
      </c>
      <c r="D52" s="327" t="s">
        <v>209</v>
      </c>
      <c r="E52" s="329" t="str">
        <f t="shared" si="9"/>
        <v>鈴木    徹</v>
      </c>
      <c r="F52" s="330"/>
      <c r="G52" s="330"/>
      <c r="H52" s="330"/>
      <c r="I52" s="331"/>
      <c r="J52" s="348" t="str">
        <f t="shared" si="10"/>
        <v>千代TC</v>
      </c>
      <c r="K52" s="349"/>
      <c r="L52" s="349"/>
      <c r="M52" s="350"/>
      <c r="N52" s="625">
        <f>S50</f>
        <v>1</v>
      </c>
      <c r="O52" s="202"/>
      <c r="P52" s="627">
        <f>Q50</f>
        <v>6</v>
      </c>
      <c r="Q52" s="613"/>
      <c r="R52" s="614"/>
      <c r="S52" s="631"/>
      <c r="T52" s="625">
        <v>6</v>
      </c>
      <c r="U52" s="202"/>
      <c r="V52" s="627">
        <v>2</v>
      </c>
      <c r="W52" s="339">
        <f>N52+T52</f>
        <v>7</v>
      </c>
      <c r="X52" s="341">
        <f>P52+V52</f>
        <v>8</v>
      </c>
      <c r="Y52" s="403">
        <f>W52/(X52+W52)</f>
        <v>0.46666666666666667</v>
      </c>
      <c r="Z52" s="404"/>
      <c r="AA52" s="378">
        <f>COUNTIF(N52:V53,"○")</f>
        <v>1</v>
      </c>
      <c r="AB52" s="380">
        <f>COUNTIF(N52:V53,"×")</f>
        <v>1</v>
      </c>
      <c r="AC52" s="382">
        <f>RANK(AP53,AP51:AP55,1)</f>
        <v>2</v>
      </c>
      <c r="AD52" s="80"/>
      <c r="AE52" s="192"/>
      <c r="AF52" s="84"/>
      <c r="AG52" s="84"/>
      <c r="AH52" s="325" t="s">
        <v>214</v>
      </c>
      <c r="AI52" s="325"/>
      <c r="AJ52" s="85" t="s">
        <v>209</v>
      </c>
      <c r="AK52" s="86" t="s">
        <v>212</v>
      </c>
      <c r="AL52" s="85" t="s">
        <v>210</v>
      </c>
      <c r="AM52" s="85"/>
      <c r="AN52" s="85"/>
      <c r="AO52" s="85"/>
      <c r="AR52" s="87"/>
    </row>
    <row r="53" spans="1:44" s="61" customFormat="1" ht="16.149999999999999" customHeight="1" x14ac:dyDescent="0.15">
      <c r="A53" s="61">
        <f>(AP49*100)+(AC52*10)+2</f>
        <v>122</v>
      </c>
      <c r="B53" s="79"/>
      <c r="C53" s="61">
        <v>222</v>
      </c>
      <c r="D53" s="359"/>
      <c r="E53" s="351" t="str">
        <f t="shared" si="9"/>
        <v>北川 重晃</v>
      </c>
      <c r="F53" s="352"/>
      <c r="G53" s="352"/>
      <c r="H53" s="352"/>
      <c r="I53" s="353"/>
      <c r="J53" s="354" t="str">
        <f t="shared" si="10"/>
        <v>千代TC</v>
      </c>
      <c r="K53" s="355"/>
      <c r="L53" s="355"/>
      <c r="M53" s="356"/>
      <c r="N53" s="630"/>
      <c r="O53" s="201" t="str">
        <f>IF(N52&lt;P52,"×",IF(N52&gt;P52,"○",IF(Q50="","",IF(S50="","",))))</f>
        <v>×</v>
      </c>
      <c r="P53" s="629"/>
      <c r="Q53" s="632"/>
      <c r="R53" s="633"/>
      <c r="S53" s="634"/>
      <c r="T53" s="630"/>
      <c r="U53" s="203" t="str">
        <f>IF(T52&lt;V52,"×",IF(T52&gt;V52,"○",IF(T52="","",IF(V52="","",))))</f>
        <v>○</v>
      </c>
      <c r="V53" s="629"/>
      <c r="W53" s="414"/>
      <c r="X53" s="415"/>
      <c r="Y53" s="445"/>
      <c r="Z53" s="446"/>
      <c r="AA53" s="378"/>
      <c r="AB53" s="380"/>
      <c r="AC53" s="382"/>
      <c r="AD53" s="80"/>
      <c r="AE53" s="192"/>
      <c r="AF53" s="84"/>
      <c r="AG53" s="84"/>
      <c r="AH53" s="325" t="s">
        <v>215</v>
      </c>
      <c r="AI53" s="325"/>
      <c r="AJ53" s="85" t="s">
        <v>208</v>
      </c>
      <c r="AK53" s="86" t="s">
        <v>212</v>
      </c>
      <c r="AL53" s="85" t="s">
        <v>210</v>
      </c>
      <c r="AM53" s="85"/>
      <c r="AN53" s="85"/>
      <c r="AO53" s="85"/>
      <c r="AP53" s="61">
        <f>RANK(AA52,$AA50:$AA55,0)*10+RANK(Y52,$Y50:$Z55,)</f>
        <v>22</v>
      </c>
      <c r="AR53" s="87" t="s">
        <v>216</v>
      </c>
    </row>
    <row r="54" spans="1:44" s="61" customFormat="1" ht="16.149999999999999" customHeight="1" x14ac:dyDescent="0.15">
      <c r="A54" s="61">
        <f>(AP49*100)+(AC54*10)+1</f>
        <v>131</v>
      </c>
      <c r="B54" s="79"/>
      <c r="C54" s="61">
        <v>321</v>
      </c>
      <c r="D54" s="327" t="s">
        <v>210</v>
      </c>
      <c r="E54" s="329" t="str">
        <f t="shared" si="9"/>
        <v>今井栄一郎</v>
      </c>
      <c r="F54" s="330"/>
      <c r="G54" s="330"/>
      <c r="H54" s="330"/>
      <c r="I54" s="331"/>
      <c r="J54" s="348" t="str">
        <f t="shared" si="10"/>
        <v>協和キリン</v>
      </c>
      <c r="K54" s="349"/>
      <c r="L54" s="349"/>
      <c r="M54" s="350"/>
      <c r="N54" s="625">
        <f>V50</f>
        <v>1</v>
      </c>
      <c r="O54" s="202"/>
      <c r="P54" s="627">
        <f>T50</f>
        <v>6</v>
      </c>
      <c r="Q54" s="625">
        <f>V52</f>
        <v>2</v>
      </c>
      <c r="R54" s="202"/>
      <c r="S54" s="627">
        <f>T52</f>
        <v>6</v>
      </c>
      <c r="T54" s="613"/>
      <c r="U54" s="614"/>
      <c r="V54" s="631"/>
      <c r="W54" s="339">
        <f>N54+Q54</f>
        <v>3</v>
      </c>
      <c r="X54" s="341">
        <f>P54+S54</f>
        <v>12</v>
      </c>
      <c r="Y54" s="416">
        <f>W54/(X54+W54)</f>
        <v>0.2</v>
      </c>
      <c r="Z54" s="417"/>
      <c r="AA54" s="378">
        <f>COUNTIF(N54:V55,"○")</f>
        <v>0</v>
      </c>
      <c r="AB54" s="380">
        <f>COUNTIF(N54:V55,"×")</f>
        <v>2</v>
      </c>
      <c r="AC54" s="382">
        <f>RANK(AP55,AP51:AP55,1)</f>
        <v>3</v>
      </c>
      <c r="AD54" s="80"/>
      <c r="AE54" s="192"/>
      <c r="AF54" s="84"/>
      <c r="AG54" s="84"/>
      <c r="AH54" s="193"/>
      <c r="AI54" s="88"/>
      <c r="AJ54" s="88"/>
      <c r="AK54" s="88"/>
      <c r="AR54" s="87"/>
    </row>
    <row r="55" spans="1:44" s="61" customFormat="1" ht="16.149999999999999" customHeight="1" thickBot="1" x14ac:dyDescent="0.2">
      <c r="A55" s="61">
        <f>(AP49*100)+(AC54*10)+2</f>
        <v>132</v>
      </c>
      <c r="B55" s="79"/>
      <c r="C55" s="61">
        <v>322</v>
      </c>
      <c r="D55" s="328"/>
      <c r="E55" s="439" t="str">
        <f t="shared" si="9"/>
        <v>榎本 俊文</v>
      </c>
      <c r="F55" s="440"/>
      <c r="G55" s="440"/>
      <c r="H55" s="440"/>
      <c r="I55" s="441"/>
      <c r="J55" s="449" t="str">
        <f t="shared" si="10"/>
        <v>フリー</v>
      </c>
      <c r="K55" s="450"/>
      <c r="L55" s="450"/>
      <c r="M55" s="451"/>
      <c r="N55" s="626"/>
      <c r="O55" s="204" t="str">
        <f>IF(N54&lt;P54,"×",IF(N54&gt;P54,"○",IF(V50="","",IF(T50="","",))))</f>
        <v>×</v>
      </c>
      <c r="P55" s="628"/>
      <c r="Q55" s="626"/>
      <c r="R55" s="204" t="str">
        <f>IF(Q54&lt;S54,"×",IF(Q54&gt;S54,"○",IF(T52="","",IF(V52="","",))))</f>
        <v>×</v>
      </c>
      <c r="S55" s="628"/>
      <c r="T55" s="616"/>
      <c r="U55" s="617"/>
      <c r="V55" s="655"/>
      <c r="W55" s="340"/>
      <c r="X55" s="342"/>
      <c r="Y55" s="429"/>
      <c r="Z55" s="430"/>
      <c r="AA55" s="407"/>
      <c r="AB55" s="408"/>
      <c r="AC55" s="409"/>
      <c r="AD55" s="80"/>
      <c r="AE55" s="192"/>
      <c r="AF55" s="84"/>
      <c r="AG55" s="84"/>
      <c r="AH55" s="193"/>
      <c r="AI55" s="88"/>
      <c r="AJ55" s="88"/>
      <c r="AK55" s="88"/>
      <c r="AP55" s="61">
        <f>RANK(AA54,$AA50:$AA55,0)*10+RANK(Y54,$Y50:$Z55,)</f>
        <v>33</v>
      </c>
      <c r="AR55" s="87" t="s">
        <v>217</v>
      </c>
    </row>
    <row r="56" spans="1:44" s="61" customFormat="1" ht="16.149999999999999" customHeight="1" x14ac:dyDescent="0.15">
      <c r="AR56" s="87"/>
    </row>
    <row r="57" spans="1:44" s="61" customFormat="1" ht="16.149999999999999" customHeight="1" thickBot="1" x14ac:dyDescent="0.2">
      <c r="D57" s="67" t="s">
        <v>214</v>
      </c>
      <c r="E57" s="190"/>
      <c r="F57" s="190"/>
      <c r="G57" s="190"/>
      <c r="H57" s="190"/>
      <c r="I57" s="190"/>
      <c r="J57" s="69"/>
      <c r="K57" s="69"/>
      <c r="L57" s="69"/>
      <c r="M57" s="69"/>
      <c r="N57" s="69"/>
      <c r="O57" s="69"/>
      <c r="P57" s="69"/>
      <c r="Q57" s="69"/>
      <c r="R57" s="67"/>
      <c r="S57" s="70" t="s">
        <v>9</v>
      </c>
      <c r="T57" s="70"/>
      <c r="U57" s="70"/>
      <c r="V57" s="70"/>
    </row>
    <row r="58" spans="1:44" s="61" customFormat="1" ht="16.149999999999999" customHeight="1" thickBot="1" x14ac:dyDescent="0.2">
      <c r="D58" s="116" t="s">
        <v>8</v>
      </c>
      <c r="E58" s="705" t="s">
        <v>7</v>
      </c>
      <c r="F58" s="706"/>
      <c r="G58" s="706"/>
      <c r="H58" s="706"/>
      <c r="I58" s="707"/>
      <c r="J58" s="705" t="s">
        <v>6</v>
      </c>
      <c r="K58" s="706"/>
      <c r="L58" s="706"/>
      <c r="M58" s="707"/>
      <c r="N58" s="708" t="s">
        <v>218</v>
      </c>
      <c r="O58" s="709"/>
      <c r="P58" s="710"/>
      <c r="Q58" s="708" t="s">
        <v>219</v>
      </c>
      <c r="R58" s="709"/>
      <c r="S58" s="710"/>
      <c r="T58" s="708" t="s">
        <v>221</v>
      </c>
      <c r="U58" s="709"/>
      <c r="V58" s="710"/>
      <c r="W58" s="118" t="s">
        <v>5</v>
      </c>
      <c r="X58" s="119" t="s">
        <v>4</v>
      </c>
      <c r="Y58" s="705" t="s">
        <v>3</v>
      </c>
      <c r="Z58" s="711"/>
      <c r="AA58" s="117" t="s">
        <v>2</v>
      </c>
      <c r="AB58" s="119" t="s">
        <v>1</v>
      </c>
      <c r="AC58" s="120" t="s">
        <v>0</v>
      </c>
      <c r="AD58" s="76"/>
      <c r="AE58" s="191"/>
      <c r="AH58" s="402" t="s">
        <v>211</v>
      </c>
      <c r="AI58" s="402"/>
      <c r="AJ58" s="402"/>
      <c r="AK58" s="357" t="s">
        <v>239</v>
      </c>
      <c r="AL58" s="357"/>
      <c r="AM58" s="109"/>
      <c r="AN58" s="109"/>
      <c r="AO58" s="77"/>
      <c r="AP58" s="78">
        <v>2</v>
      </c>
    </row>
    <row r="59" spans="1:44" s="61" customFormat="1" ht="16.149999999999999" customHeight="1" x14ac:dyDescent="0.15">
      <c r="A59" s="61">
        <f>(AP58*100)+(AC59*10)+1</f>
        <v>211</v>
      </c>
      <c r="B59" s="79"/>
      <c r="C59" s="61">
        <v>211</v>
      </c>
      <c r="D59" s="358" t="s">
        <v>218</v>
      </c>
      <c r="E59" s="699" t="str">
        <f t="shared" ref="E59:E64" si="11">VLOOKUP(C59,$A$7:$M$39,5,FALSE)</f>
        <v>大川 裕詞</v>
      </c>
      <c r="F59" s="700"/>
      <c r="G59" s="700"/>
      <c r="H59" s="700"/>
      <c r="I59" s="701"/>
      <c r="J59" s="436" t="str">
        <f t="shared" ref="J59:J64" si="12">VLOOKUP(C59,$A$7:$M$39,10,FALSE)</f>
        <v>グリーンロイヤルＴＣ</v>
      </c>
      <c r="K59" s="437"/>
      <c r="L59" s="437"/>
      <c r="M59" s="438"/>
      <c r="N59" s="635"/>
      <c r="O59" s="636"/>
      <c r="P59" s="637"/>
      <c r="Q59" s="638">
        <v>6</v>
      </c>
      <c r="R59" s="200"/>
      <c r="S59" s="640">
        <v>2</v>
      </c>
      <c r="T59" s="638">
        <v>6</v>
      </c>
      <c r="U59" s="200"/>
      <c r="V59" s="640">
        <v>2</v>
      </c>
      <c r="W59" s="369">
        <f>Q59+T59</f>
        <v>12</v>
      </c>
      <c r="X59" s="371">
        <f>S59+V59</f>
        <v>4</v>
      </c>
      <c r="Y59" s="373">
        <f>W59/(X59+W59)</f>
        <v>0.75</v>
      </c>
      <c r="Z59" s="374"/>
      <c r="AA59" s="377">
        <f>COUNTIF(N59:V60,"○")</f>
        <v>2</v>
      </c>
      <c r="AB59" s="379">
        <f>COUNTIF(N59:V60,"×")</f>
        <v>0</v>
      </c>
      <c r="AC59" s="381">
        <f>RANK(AP60,AP60:AP64,1)</f>
        <v>1</v>
      </c>
      <c r="AD59" s="80"/>
      <c r="AE59" s="192"/>
      <c r="AF59" s="82"/>
      <c r="AG59" s="82"/>
      <c r="AH59" s="193" t="s">
        <v>16</v>
      </c>
      <c r="AI59" s="82"/>
      <c r="AJ59" s="82"/>
      <c r="AK59" s="82"/>
    </row>
    <row r="60" spans="1:44" s="61" customFormat="1" ht="16.149999999999999" customHeight="1" x14ac:dyDescent="0.15">
      <c r="A60" s="61">
        <f>(AP58*100)+(AC59*10)+2</f>
        <v>212</v>
      </c>
      <c r="B60" s="79"/>
      <c r="C60" s="61">
        <v>212</v>
      </c>
      <c r="D60" s="359"/>
      <c r="E60" s="702" t="str">
        <f t="shared" si="11"/>
        <v>関野 哲也</v>
      </c>
      <c r="F60" s="703"/>
      <c r="G60" s="703"/>
      <c r="H60" s="703"/>
      <c r="I60" s="704"/>
      <c r="J60" s="642" t="str">
        <f t="shared" si="12"/>
        <v>伊東TC</v>
      </c>
      <c r="K60" s="643"/>
      <c r="L60" s="643"/>
      <c r="M60" s="644"/>
      <c r="N60" s="635"/>
      <c r="O60" s="636"/>
      <c r="P60" s="637"/>
      <c r="Q60" s="639"/>
      <c r="R60" s="201" t="str">
        <f>IF(Q59&lt;S59,"×",IF(Q59&gt;S59,"○",IF(Q59="","",IF(S59="","",))))</f>
        <v>○</v>
      </c>
      <c r="S60" s="641"/>
      <c r="T60" s="639"/>
      <c r="U60" s="201" t="str">
        <f>IF(T59&lt;V59,"×",IF(T59&gt;V59,"○",IF(T59="","",IF(V59="","",))))</f>
        <v>○</v>
      </c>
      <c r="V60" s="641"/>
      <c r="W60" s="370"/>
      <c r="X60" s="372"/>
      <c r="Y60" s="375"/>
      <c r="Z60" s="376"/>
      <c r="AA60" s="378"/>
      <c r="AB60" s="380"/>
      <c r="AC60" s="382"/>
      <c r="AD60" s="80"/>
      <c r="AE60" s="192"/>
      <c r="AF60" s="84"/>
      <c r="AG60" s="84"/>
      <c r="AH60" s="325" t="s">
        <v>207</v>
      </c>
      <c r="AI60" s="325"/>
      <c r="AJ60" s="85" t="s">
        <v>218</v>
      </c>
      <c r="AK60" s="86" t="s">
        <v>212</v>
      </c>
      <c r="AL60" s="85" t="s">
        <v>219</v>
      </c>
      <c r="AM60" s="85"/>
      <c r="AN60" s="85"/>
      <c r="AO60" s="85"/>
      <c r="AP60" s="61">
        <f>RANK(AA59,$AA59:$AA64,0)*10+RANK(Y59,$Y59:$Z64,)</f>
        <v>11</v>
      </c>
      <c r="AR60" s="87" t="s">
        <v>220</v>
      </c>
    </row>
    <row r="61" spans="1:44" s="61" customFormat="1" ht="16.149999999999999" customHeight="1" x14ac:dyDescent="0.15">
      <c r="A61" s="61">
        <f>(AP58*100)+(AC61*10)+1</f>
        <v>231</v>
      </c>
      <c r="B61" s="79"/>
      <c r="C61" s="61">
        <v>121</v>
      </c>
      <c r="D61" s="327" t="s">
        <v>219</v>
      </c>
      <c r="E61" s="699" t="str">
        <f t="shared" si="11"/>
        <v>原    一成</v>
      </c>
      <c r="F61" s="700"/>
      <c r="G61" s="700"/>
      <c r="H61" s="700"/>
      <c r="I61" s="701"/>
      <c r="J61" s="348" t="str">
        <f t="shared" si="12"/>
        <v>伊東TC</v>
      </c>
      <c r="K61" s="349"/>
      <c r="L61" s="349"/>
      <c r="M61" s="350"/>
      <c r="N61" s="625">
        <f>S59</f>
        <v>2</v>
      </c>
      <c r="O61" s="202"/>
      <c r="P61" s="627">
        <f>Q59</f>
        <v>6</v>
      </c>
      <c r="Q61" s="613"/>
      <c r="R61" s="614"/>
      <c r="S61" s="631"/>
      <c r="T61" s="625">
        <v>5</v>
      </c>
      <c r="U61" s="202"/>
      <c r="V61" s="627">
        <v>7</v>
      </c>
      <c r="W61" s="339">
        <f>N61+T61</f>
        <v>7</v>
      </c>
      <c r="X61" s="341">
        <f>P61+V61</f>
        <v>13</v>
      </c>
      <c r="Y61" s="403">
        <f>W61/(X61+W61)</f>
        <v>0.35</v>
      </c>
      <c r="Z61" s="404"/>
      <c r="AA61" s="378">
        <f>COUNTIF(N61:V62,"○")</f>
        <v>0</v>
      </c>
      <c r="AB61" s="380">
        <f>COUNTIF(N61:V62,"×")</f>
        <v>2</v>
      </c>
      <c r="AC61" s="382">
        <f>RANK(AP62,AP60:AP64,1)</f>
        <v>3</v>
      </c>
      <c r="AD61" s="80"/>
      <c r="AE61" s="192"/>
      <c r="AF61" s="84"/>
      <c r="AG61" s="84"/>
      <c r="AH61" s="325" t="s">
        <v>214</v>
      </c>
      <c r="AI61" s="325"/>
      <c r="AJ61" s="85" t="s">
        <v>219</v>
      </c>
      <c r="AK61" s="86" t="s">
        <v>212</v>
      </c>
      <c r="AL61" s="85" t="s">
        <v>221</v>
      </c>
      <c r="AM61" s="85"/>
      <c r="AN61" s="85"/>
      <c r="AO61" s="85"/>
      <c r="AR61" s="87"/>
    </row>
    <row r="62" spans="1:44" s="61" customFormat="1" ht="16.149999999999999" customHeight="1" x14ac:dyDescent="0.15">
      <c r="A62" s="61">
        <f>(AP58*100)+(AC61*10)+2</f>
        <v>232</v>
      </c>
      <c r="B62" s="79"/>
      <c r="C62" s="61">
        <v>122</v>
      </c>
      <c r="D62" s="359"/>
      <c r="E62" s="702" t="str">
        <f t="shared" si="11"/>
        <v>佐々木眞人</v>
      </c>
      <c r="F62" s="703"/>
      <c r="G62" s="703"/>
      <c r="H62" s="703"/>
      <c r="I62" s="704"/>
      <c r="J62" s="354" t="str">
        <f t="shared" si="12"/>
        <v>ウンノストロべりー</v>
      </c>
      <c r="K62" s="355"/>
      <c r="L62" s="355"/>
      <c r="M62" s="356"/>
      <c r="N62" s="630"/>
      <c r="O62" s="201" t="str">
        <f>IF(N61&lt;P61,"×",IF(N61&gt;P61,"○",IF(Q59="","",IF(S59="","",))))</f>
        <v>×</v>
      </c>
      <c r="P62" s="629"/>
      <c r="Q62" s="632"/>
      <c r="R62" s="633"/>
      <c r="S62" s="634"/>
      <c r="T62" s="630"/>
      <c r="U62" s="203" t="str">
        <f>IF(T61&lt;V61,"×",IF(T61&gt;V61,"○",IF(T61="","",IF(V61="","",))))</f>
        <v>×</v>
      </c>
      <c r="V62" s="629"/>
      <c r="W62" s="414"/>
      <c r="X62" s="415"/>
      <c r="Y62" s="445"/>
      <c r="Z62" s="446"/>
      <c r="AA62" s="378"/>
      <c r="AB62" s="380"/>
      <c r="AC62" s="382"/>
      <c r="AD62" s="80"/>
      <c r="AE62" s="192"/>
      <c r="AF62" s="84"/>
      <c r="AG62" s="84"/>
      <c r="AH62" s="325" t="s">
        <v>215</v>
      </c>
      <c r="AI62" s="325"/>
      <c r="AJ62" s="85" t="s">
        <v>218</v>
      </c>
      <c r="AK62" s="86" t="s">
        <v>212</v>
      </c>
      <c r="AL62" s="85" t="s">
        <v>221</v>
      </c>
      <c r="AM62" s="85"/>
      <c r="AN62" s="85"/>
      <c r="AO62" s="85"/>
      <c r="AP62" s="61">
        <f>RANK(AA61,$AA59:$AA64,0)*10+RANK(Y61,$Y59:$Z64,)</f>
        <v>33</v>
      </c>
      <c r="AR62" s="87" t="s">
        <v>222</v>
      </c>
    </row>
    <row r="63" spans="1:44" s="61" customFormat="1" ht="16.149999999999999" customHeight="1" x14ac:dyDescent="0.15">
      <c r="A63" s="61">
        <f>(AP58*100)+(AC63*10)+1</f>
        <v>221</v>
      </c>
      <c r="B63" s="79"/>
      <c r="C63" s="61">
        <v>311</v>
      </c>
      <c r="D63" s="327" t="s">
        <v>221</v>
      </c>
      <c r="E63" s="699" t="str">
        <f t="shared" si="11"/>
        <v>栗田 和明</v>
      </c>
      <c r="F63" s="700"/>
      <c r="G63" s="700"/>
      <c r="H63" s="700"/>
      <c r="I63" s="701"/>
      <c r="J63" s="348" t="str">
        <f t="shared" si="12"/>
        <v>しずおか焼津信金</v>
      </c>
      <c r="K63" s="349"/>
      <c r="L63" s="349"/>
      <c r="M63" s="350"/>
      <c r="N63" s="625">
        <v>2</v>
      </c>
      <c r="O63" s="202"/>
      <c r="P63" s="627">
        <f>T59</f>
        <v>6</v>
      </c>
      <c r="Q63" s="625">
        <f>V61</f>
        <v>7</v>
      </c>
      <c r="R63" s="202"/>
      <c r="S63" s="627">
        <f>T61</f>
        <v>5</v>
      </c>
      <c r="T63" s="613"/>
      <c r="U63" s="614"/>
      <c r="V63" s="631"/>
      <c r="W63" s="339">
        <f>N63+Q63</f>
        <v>9</v>
      </c>
      <c r="X63" s="341">
        <f>P63+S63</f>
        <v>11</v>
      </c>
      <c r="Y63" s="416">
        <f>W63/(X63+W63)</f>
        <v>0.45</v>
      </c>
      <c r="Z63" s="417"/>
      <c r="AA63" s="378">
        <f>COUNTIF(N63:V64,"○")</f>
        <v>1</v>
      </c>
      <c r="AB63" s="380">
        <f>COUNTIF(N63:V64,"×")</f>
        <v>1</v>
      </c>
      <c r="AC63" s="382">
        <f>RANK(AP64,AP60:AP64,1)</f>
        <v>2</v>
      </c>
      <c r="AD63" s="80"/>
      <c r="AE63" s="192"/>
      <c r="AF63" s="84"/>
      <c r="AG63" s="84"/>
      <c r="AH63" s="193"/>
      <c r="AI63" s="88"/>
      <c r="AJ63" s="88"/>
      <c r="AK63" s="88"/>
      <c r="AR63" s="87"/>
    </row>
    <row r="64" spans="1:44" s="61" customFormat="1" ht="16.149999999999999" customHeight="1" thickBot="1" x14ac:dyDescent="0.2">
      <c r="A64" s="61">
        <f>(AP58*100)+(AC63*10)+2</f>
        <v>222</v>
      </c>
      <c r="B64" s="79"/>
      <c r="C64" s="61">
        <v>312</v>
      </c>
      <c r="D64" s="328"/>
      <c r="E64" s="696" t="str">
        <f t="shared" si="11"/>
        <v>小池 基夫</v>
      </c>
      <c r="F64" s="697"/>
      <c r="G64" s="697"/>
      <c r="H64" s="697"/>
      <c r="I64" s="698"/>
      <c r="J64" s="449" t="str">
        <f t="shared" si="12"/>
        <v>グリーンポートTC</v>
      </c>
      <c r="K64" s="450"/>
      <c r="L64" s="450"/>
      <c r="M64" s="451"/>
      <c r="N64" s="626"/>
      <c r="O64" s="204" t="str">
        <f>IF(N63&lt;P63,"×",IF(N63&gt;P63,"○",IF(V59="","",IF(T59="","",))))</f>
        <v>×</v>
      </c>
      <c r="P64" s="628"/>
      <c r="Q64" s="626"/>
      <c r="R64" s="204" t="str">
        <f>IF(Q63&lt;S63,"×",IF(Q63&gt;S63,"○",IF(T61="","",IF(V61="","",))))</f>
        <v>○</v>
      </c>
      <c r="S64" s="628"/>
      <c r="T64" s="616"/>
      <c r="U64" s="617"/>
      <c r="V64" s="655"/>
      <c r="W64" s="340"/>
      <c r="X64" s="342"/>
      <c r="Y64" s="429"/>
      <c r="Z64" s="430"/>
      <c r="AA64" s="407"/>
      <c r="AB64" s="408"/>
      <c r="AC64" s="409"/>
      <c r="AD64" s="80"/>
      <c r="AE64" s="192"/>
      <c r="AF64" s="84"/>
      <c r="AG64" s="84"/>
      <c r="AH64" s="192"/>
      <c r="AI64" s="88"/>
      <c r="AJ64" s="88"/>
      <c r="AK64" s="88"/>
      <c r="AP64" s="61">
        <f>RANK(AA63,$AA59:$AA64,0)*10+RANK(Y63,$Y59:$Z64,)</f>
        <v>22</v>
      </c>
      <c r="AR64" s="87" t="s">
        <v>223</v>
      </c>
    </row>
    <row r="65" spans="2:48" s="61" customFormat="1" ht="16.149999999999999" customHeight="1" x14ac:dyDescent="0.15"/>
    <row r="66" spans="2:48" s="61" customFormat="1" ht="16.149999999999999" customHeight="1" x14ac:dyDescent="0.15"/>
    <row r="67" spans="2:48" s="61" customFormat="1" ht="16.149999999999999" customHeight="1" x14ac:dyDescent="0.15"/>
    <row r="68" spans="2:48" s="61" customFormat="1" ht="16.149999999999999" customHeight="1" x14ac:dyDescent="0.15">
      <c r="D68" s="62" t="s">
        <v>259</v>
      </c>
    </row>
    <row r="69" spans="2:48" s="61" customFormat="1" ht="16.149999999999999" customHeight="1" x14ac:dyDescent="0.15"/>
    <row r="70" spans="2:48" s="61" customFormat="1" ht="16.149999999999999" customHeight="1" x14ac:dyDescent="0.15"/>
    <row r="71" spans="2:48" s="61" customFormat="1" ht="16.149999999999999" customHeight="1" x14ac:dyDescent="0.15">
      <c r="B71" s="61">
        <v>111</v>
      </c>
      <c r="D71" s="694">
        <v>1</v>
      </c>
      <c r="E71" s="329" t="str">
        <f>VLOOKUP(B71,$A$50:$M$64,5,FALSE)</f>
        <v>小島 哲也</v>
      </c>
      <c r="F71" s="330"/>
      <c r="G71" s="330"/>
      <c r="H71" s="330"/>
      <c r="I71" s="331"/>
      <c r="J71" s="348" t="str">
        <f>VLOOKUP(B71,$A$50:$M$64,10,FALSE)</f>
        <v>こいちゃんず</v>
      </c>
      <c r="K71" s="349"/>
      <c r="L71" s="349"/>
      <c r="M71" s="350"/>
      <c r="N71" s="249"/>
      <c r="O71" s="250"/>
    </row>
    <row r="72" spans="2:48" s="61" customFormat="1" ht="16.149999999999999" customHeight="1" x14ac:dyDescent="0.15">
      <c r="B72" s="61">
        <v>112</v>
      </c>
      <c r="D72" s="695"/>
      <c r="E72" s="351" t="str">
        <f>VLOOKUP(B72,$A$50:$M$64,5,FALSE)</f>
        <v>小池 敏博</v>
      </c>
      <c r="F72" s="352"/>
      <c r="G72" s="352"/>
      <c r="H72" s="352"/>
      <c r="I72" s="353"/>
      <c r="J72" s="354" t="str">
        <f>VLOOKUP(B72,$A$50:$M$64,10,FALSE)</f>
        <v>こいちゃんず</v>
      </c>
      <c r="K72" s="355"/>
      <c r="L72" s="355"/>
      <c r="M72" s="356"/>
      <c r="N72" s="248"/>
      <c r="O72" s="254"/>
      <c r="P72" s="252"/>
      <c r="Q72" s="253"/>
      <c r="R72" s="325" t="s">
        <v>252</v>
      </c>
      <c r="S72" s="325"/>
      <c r="T72" s="325"/>
      <c r="U72" s="325"/>
      <c r="AR72" s="91" t="s">
        <v>225</v>
      </c>
      <c r="AS72" s="91"/>
      <c r="AT72" s="91"/>
      <c r="AU72" s="91"/>
      <c r="AV72" s="91"/>
    </row>
    <row r="73" spans="2:48" s="61" customFormat="1" ht="16.149999999999999" customHeight="1" x14ac:dyDescent="0.15">
      <c r="D73" s="65"/>
      <c r="E73" s="65"/>
      <c r="F73" s="65"/>
      <c r="G73" s="65"/>
      <c r="H73" s="65"/>
      <c r="I73" s="65"/>
      <c r="J73" s="79"/>
      <c r="K73" s="79"/>
      <c r="L73" s="79"/>
      <c r="M73" s="79"/>
      <c r="N73" s="255"/>
      <c r="O73" s="251"/>
      <c r="P73" s="256">
        <v>8</v>
      </c>
      <c r="Q73" s="253"/>
      <c r="R73" s="326" t="s">
        <v>452</v>
      </c>
      <c r="S73" s="326"/>
      <c r="T73" s="326"/>
      <c r="U73" s="326"/>
      <c r="AR73" s="91"/>
      <c r="AS73" s="91"/>
      <c r="AT73" s="91"/>
      <c r="AU73" s="91"/>
      <c r="AV73" s="91"/>
    </row>
    <row r="74" spans="2:48" s="61" customFormat="1" ht="16.149999999999999" customHeight="1" x14ac:dyDescent="0.15">
      <c r="D74" s="65"/>
      <c r="E74" s="65"/>
      <c r="F74" s="65"/>
      <c r="G74" s="65"/>
      <c r="H74" s="65"/>
      <c r="I74" s="65"/>
      <c r="J74" s="79"/>
      <c r="K74" s="79"/>
      <c r="L74" s="79"/>
      <c r="M74" s="79"/>
      <c r="N74" s="79"/>
      <c r="O74" s="92"/>
      <c r="P74" s="61">
        <v>2</v>
      </c>
      <c r="R74" s="326"/>
      <c r="S74" s="326"/>
      <c r="T74" s="326"/>
      <c r="U74" s="326"/>
      <c r="AR74" s="57"/>
      <c r="AS74" s="57"/>
      <c r="AT74" s="57"/>
      <c r="AU74" s="57"/>
      <c r="AV74" s="57"/>
    </row>
    <row r="75" spans="2:48" s="61" customFormat="1" ht="16.149999999999999" customHeight="1" x14ac:dyDescent="0.15">
      <c r="B75" s="61">
        <v>211</v>
      </c>
      <c r="D75" s="694">
        <v>2</v>
      </c>
      <c r="E75" s="329" t="str">
        <f>VLOOKUP(B75,$A$50:$M$64,5,FALSE)</f>
        <v>大川 裕詞</v>
      </c>
      <c r="F75" s="330"/>
      <c r="G75" s="330"/>
      <c r="H75" s="330"/>
      <c r="I75" s="331"/>
      <c r="J75" s="348" t="str">
        <f>VLOOKUP(B75,$A$50:$M$64,10,FALSE)</f>
        <v>グリーンロイヤルＴＣ</v>
      </c>
      <c r="K75" s="349"/>
      <c r="L75" s="349"/>
      <c r="M75" s="350"/>
      <c r="N75" s="94"/>
      <c r="O75" s="95"/>
      <c r="AR75" s="57"/>
      <c r="AS75" s="57"/>
      <c r="AT75" s="57"/>
      <c r="AU75" s="57"/>
      <c r="AV75" s="57"/>
    </row>
    <row r="76" spans="2:48" s="61" customFormat="1" ht="16.149999999999999" customHeight="1" x14ac:dyDescent="0.15">
      <c r="B76" s="61">
        <v>212</v>
      </c>
      <c r="D76" s="695"/>
      <c r="E76" s="351" t="str">
        <f>VLOOKUP(B76,$A$50:$M$64,5,FALSE)</f>
        <v>関野 哲也</v>
      </c>
      <c r="F76" s="352"/>
      <c r="G76" s="352"/>
      <c r="H76" s="352"/>
      <c r="I76" s="353"/>
      <c r="J76" s="354" t="str">
        <f>VLOOKUP(B76,$A$50:$M$64,10,FALSE)</f>
        <v>伊東TC</v>
      </c>
      <c r="K76" s="355"/>
      <c r="L76" s="355"/>
      <c r="M76" s="356"/>
      <c r="N76" s="79"/>
      <c r="AR76" s="91" t="s">
        <v>226</v>
      </c>
      <c r="AS76" s="91"/>
      <c r="AT76" s="91"/>
      <c r="AU76" s="91"/>
      <c r="AV76" s="91"/>
    </row>
    <row r="77" spans="2:48" s="61" customFormat="1" ht="16.149999999999999" customHeight="1" x14ac:dyDescent="0.15">
      <c r="AR77" s="91"/>
      <c r="AS77" s="91"/>
      <c r="AT77" s="91"/>
      <c r="AU77" s="91"/>
      <c r="AV77" s="91"/>
    </row>
    <row r="78" spans="2:48" s="61" customFormat="1" ht="16.149999999999999" customHeight="1" x14ac:dyDescent="0.15">
      <c r="D78" s="62"/>
      <c r="AR78" s="57"/>
      <c r="AS78" s="57"/>
      <c r="AT78" s="57"/>
      <c r="AU78" s="57"/>
      <c r="AV78" s="57"/>
    </row>
    <row r="79" spans="2:48" s="61" customFormat="1" ht="16.149999999999999" customHeight="1" x14ac:dyDescent="0.15">
      <c r="AR79" s="57"/>
      <c r="AS79" s="57"/>
      <c r="AT79" s="57"/>
      <c r="AU79" s="57"/>
      <c r="AV79" s="57"/>
    </row>
    <row r="80" spans="2:48" s="61" customFormat="1" ht="16.149999999999999" customHeight="1" x14ac:dyDescent="0.15">
      <c r="B80" s="61">
        <v>121</v>
      </c>
      <c r="C80" s="61">
        <v>131</v>
      </c>
      <c r="D80" s="694">
        <v>1</v>
      </c>
      <c r="E80" s="329" t="str">
        <f>VLOOKUP(B80,$A$50:$M$64,5,FALSE)</f>
        <v>鈴木    徹</v>
      </c>
      <c r="F80" s="330"/>
      <c r="G80" s="330"/>
      <c r="H80" s="330"/>
      <c r="I80" s="331"/>
      <c r="J80" s="348" t="str">
        <f>VLOOKUP(B80,$A$50:$M$64,10,FALSE)</f>
        <v>千代TC</v>
      </c>
      <c r="K80" s="349"/>
      <c r="L80" s="349"/>
      <c r="M80" s="350"/>
      <c r="N80" s="249"/>
      <c r="O80" s="250"/>
      <c r="V80" s="694">
        <v>1</v>
      </c>
      <c r="W80" s="329" t="str">
        <f>VLOOKUP(C80,$A$50:$M$64,5,FALSE)</f>
        <v>今井栄一郎</v>
      </c>
      <c r="X80" s="330"/>
      <c r="Y80" s="330"/>
      <c r="Z80" s="330"/>
      <c r="AA80" s="331"/>
      <c r="AB80" s="348" t="str">
        <f>VLOOKUP(C80,$A$50:$M$64,10,FALSE)</f>
        <v>協和キリン</v>
      </c>
      <c r="AC80" s="349"/>
      <c r="AD80" s="349"/>
      <c r="AE80" s="350"/>
      <c r="AF80" s="79"/>
      <c r="AR80" s="57"/>
      <c r="AS80" s="57"/>
      <c r="AT80" s="57"/>
      <c r="AU80" s="57"/>
      <c r="AV80" s="57"/>
    </row>
    <row r="81" spans="2:53" s="61" customFormat="1" ht="16.149999999999999" customHeight="1" x14ac:dyDescent="0.15">
      <c r="B81" s="61">
        <v>122</v>
      </c>
      <c r="C81" s="61">
        <v>132</v>
      </c>
      <c r="D81" s="695"/>
      <c r="E81" s="351" t="str">
        <f>VLOOKUP(B81,$A$50:$M$64,5,FALSE)</f>
        <v>北川 重晃</v>
      </c>
      <c r="F81" s="352"/>
      <c r="G81" s="352"/>
      <c r="H81" s="352"/>
      <c r="I81" s="353"/>
      <c r="J81" s="354" t="str">
        <f>VLOOKUP(B81,$A$50:$M$64,10,FALSE)</f>
        <v>千代TC</v>
      </c>
      <c r="K81" s="355"/>
      <c r="L81" s="355"/>
      <c r="M81" s="356"/>
      <c r="N81" s="248"/>
      <c r="O81" s="254"/>
      <c r="P81" s="252"/>
      <c r="V81" s="695"/>
      <c r="W81" s="351" t="str">
        <f>VLOOKUP(C81,$A$50:$M$64,5,FALSE)</f>
        <v>榎本 俊文</v>
      </c>
      <c r="X81" s="352"/>
      <c r="Y81" s="352"/>
      <c r="Z81" s="352"/>
      <c r="AA81" s="353"/>
      <c r="AB81" s="354" t="str">
        <f>VLOOKUP(C81,$A$50:$M$64,10,FALSE)</f>
        <v>フリー</v>
      </c>
      <c r="AC81" s="355"/>
      <c r="AD81" s="355"/>
      <c r="AE81" s="356"/>
      <c r="AF81" s="89"/>
      <c r="AG81" s="90"/>
      <c r="AR81" s="91" t="s">
        <v>227</v>
      </c>
      <c r="AS81" s="91"/>
      <c r="AT81" s="91"/>
      <c r="AU81" s="91"/>
      <c r="AV81" s="91"/>
      <c r="AX81" s="91" t="s">
        <v>228</v>
      </c>
      <c r="AY81" s="91"/>
      <c r="AZ81" s="91"/>
      <c r="BA81" s="91"/>
    </row>
    <row r="82" spans="2:53" s="61" customFormat="1" ht="16.149999999999999" customHeight="1" x14ac:dyDescent="0.15">
      <c r="D82" s="65"/>
      <c r="E82" s="65"/>
      <c r="F82" s="65"/>
      <c r="G82" s="65"/>
      <c r="H82" s="65"/>
      <c r="I82" s="65"/>
      <c r="J82" s="79"/>
      <c r="K82" s="79"/>
      <c r="L82" s="79"/>
      <c r="M82" s="79"/>
      <c r="N82" s="255"/>
      <c r="O82" s="251"/>
      <c r="P82" s="256">
        <v>8</v>
      </c>
      <c r="Q82" s="326" t="s">
        <v>458</v>
      </c>
      <c r="R82" s="326"/>
      <c r="S82" s="326"/>
      <c r="T82" s="326"/>
      <c r="V82" s="65"/>
      <c r="W82" s="65"/>
      <c r="X82" s="65"/>
      <c r="Y82" s="65"/>
      <c r="Z82" s="65"/>
      <c r="AA82" s="65"/>
      <c r="AB82" s="79"/>
      <c r="AC82" s="79"/>
      <c r="AD82" s="79"/>
      <c r="AE82" s="79"/>
      <c r="AF82" s="79"/>
      <c r="AG82" s="92"/>
      <c r="AH82" s="264">
        <v>3</v>
      </c>
      <c r="AI82" s="326" t="s">
        <v>459</v>
      </c>
      <c r="AJ82" s="326"/>
      <c r="AK82" s="326"/>
      <c r="AL82" s="326"/>
      <c r="AR82" s="91"/>
      <c r="AS82" s="91"/>
      <c r="AT82" s="91"/>
      <c r="AU82" s="91"/>
      <c r="AV82" s="91"/>
      <c r="AX82" s="91"/>
      <c r="AY82" s="91"/>
      <c r="AZ82" s="91"/>
      <c r="BA82" s="91"/>
    </row>
    <row r="83" spans="2:53" s="61" customFormat="1" ht="16.149999999999999" customHeight="1" x14ac:dyDescent="0.15">
      <c r="D83" s="65"/>
      <c r="E83" s="65"/>
      <c r="F83" s="65"/>
      <c r="G83" s="65"/>
      <c r="H83" s="65"/>
      <c r="I83" s="65"/>
      <c r="J83" s="79"/>
      <c r="K83" s="79"/>
      <c r="L83" s="79"/>
      <c r="M83" s="79"/>
      <c r="N83" s="79"/>
      <c r="O83" s="92"/>
      <c r="P83" s="61">
        <v>6</v>
      </c>
      <c r="Q83" s="326"/>
      <c r="R83" s="326"/>
      <c r="S83" s="326"/>
      <c r="T83" s="326"/>
      <c r="V83" s="65"/>
      <c r="W83" s="65"/>
      <c r="X83" s="65"/>
      <c r="Y83" s="65"/>
      <c r="Z83" s="65"/>
      <c r="AA83" s="65"/>
      <c r="AB83" s="79"/>
      <c r="AC83" s="79"/>
      <c r="AD83" s="79"/>
      <c r="AE83" s="79"/>
      <c r="AF83" s="260"/>
      <c r="AG83" s="259"/>
      <c r="AH83" s="61">
        <v>8</v>
      </c>
      <c r="AI83" s="326"/>
      <c r="AJ83" s="326"/>
      <c r="AK83" s="326"/>
      <c r="AL83" s="326"/>
      <c r="AR83" s="57"/>
      <c r="AS83" s="57"/>
      <c r="AT83" s="57"/>
      <c r="AU83" s="57"/>
      <c r="AV83" s="57"/>
      <c r="AX83" s="57"/>
      <c r="AY83" s="57"/>
      <c r="AZ83" s="57"/>
      <c r="BA83" s="57"/>
    </row>
    <row r="84" spans="2:53" s="61" customFormat="1" ht="16.149999999999999" customHeight="1" x14ac:dyDescent="0.15">
      <c r="B84" s="61">
        <v>221</v>
      </c>
      <c r="C84" s="61">
        <v>231</v>
      </c>
      <c r="D84" s="694">
        <v>2</v>
      </c>
      <c r="E84" s="329" t="str">
        <f>VLOOKUP(B84,$A$50:$M$64,5,FALSE)</f>
        <v>栗田 和明</v>
      </c>
      <c r="F84" s="330"/>
      <c r="G84" s="330"/>
      <c r="H84" s="330"/>
      <c r="I84" s="331"/>
      <c r="J84" s="348" t="str">
        <f>VLOOKUP(B84,$A$50:$M$64,10,FALSE)</f>
        <v>しずおか焼津信金</v>
      </c>
      <c r="K84" s="349"/>
      <c r="L84" s="349"/>
      <c r="M84" s="350"/>
      <c r="N84" s="94"/>
      <c r="O84" s="95"/>
      <c r="V84" s="694">
        <v>2</v>
      </c>
      <c r="W84" s="329" t="str">
        <f>VLOOKUP(C84,$A$50:$M$64,5,FALSE)</f>
        <v>原    一成</v>
      </c>
      <c r="X84" s="330"/>
      <c r="Y84" s="330"/>
      <c r="Z84" s="330"/>
      <c r="AA84" s="331"/>
      <c r="AB84" s="348" t="str">
        <f>VLOOKUP(C84,$A$50:$M$64,10,FALSE)</f>
        <v>伊東TC</v>
      </c>
      <c r="AC84" s="349"/>
      <c r="AD84" s="349"/>
      <c r="AE84" s="350"/>
      <c r="AF84" s="276"/>
      <c r="AG84" s="261"/>
      <c r="AR84" s="57"/>
      <c r="AS84" s="57"/>
      <c r="AT84" s="57"/>
      <c r="AU84" s="57"/>
      <c r="AV84" s="57"/>
      <c r="AX84" s="57"/>
      <c r="AY84" s="57"/>
      <c r="AZ84" s="57"/>
      <c r="BA84" s="57"/>
    </row>
    <row r="85" spans="2:53" s="61" customFormat="1" ht="16.149999999999999" customHeight="1" x14ac:dyDescent="0.15">
      <c r="B85" s="61">
        <v>222</v>
      </c>
      <c r="C85" s="61">
        <v>232</v>
      </c>
      <c r="D85" s="695"/>
      <c r="E85" s="351" t="str">
        <f>VLOOKUP(B85,$A$50:$M$64,5,FALSE)</f>
        <v>小池 基夫</v>
      </c>
      <c r="F85" s="352"/>
      <c r="G85" s="352"/>
      <c r="H85" s="352"/>
      <c r="I85" s="353"/>
      <c r="J85" s="354" t="str">
        <f>VLOOKUP(B85,$A$50:$M$64,10,FALSE)</f>
        <v>グリーンポートTC</v>
      </c>
      <c r="K85" s="355"/>
      <c r="L85" s="355"/>
      <c r="M85" s="356"/>
      <c r="N85" s="79"/>
      <c r="V85" s="695"/>
      <c r="W85" s="351" t="str">
        <f>VLOOKUP(C85,$A$50:$M$64,5,FALSE)</f>
        <v>佐々木眞人</v>
      </c>
      <c r="X85" s="352"/>
      <c r="Y85" s="352"/>
      <c r="Z85" s="352"/>
      <c r="AA85" s="353"/>
      <c r="AB85" s="354" t="str">
        <f>VLOOKUP(C85,$A$50:$M$64,10,FALSE)</f>
        <v>ウンノストロべりー</v>
      </c>
      <c r="AC85" s="355"/>
      <c r="AD85" s="355"/>
      <c r="AE85" s="356"/>
      <c r="AF85" s="79"/>
      <c r="AR85" s="91" t="s">
        <v>229</v>
      </c>
      <c r="AS85" s="91"/>
      <c r="AT85" s="91"/>
      <c r="AU85" s="91"/>
      <c r="AV85" s="91"/>
      <c r="AX85" s="91" t="s">
        <v>230</v>
      </c>
      <c r="AY85" s="91"/>
      <c r="AZ85" s="91"/>
      <c r="BA85" s="91"/>
    </row>
    <row r="86" spans="2:53" s="61" customFormat="1" ht="16.149999999999999" customHeight="1" x14ac:dyDescent="0.15"/>
    <row r="87" spans="2:53" s="61" customFormat="1" ht="16.149999999999999" customHeight="1" x14ac:dyDescent="0.15"/>
    <row r="88" spans="2:53" s="61" customFormat="1" ht="16.149999999999999" customHeight="1" x14ac:dyDescent="0.15"/>
    <row r="89" spans="2:53" s="61" customFormat="1" ht="16.149999999999999" customHeight="1" x14ac:dyDescent="0.15"/>
    <row r="90" spans="2:53" s="61" customFormat="1" ht="16.149999999999999" customHeight="1" x14ac:dyDescent="0.15"/>
    <row r="91" spans="2:53" s="61" customFormat="1" ht="16.149999999999999" customHeight="1" x14ac:dyDescent="0.15"/>
    <row r="92" spans="2:53" s="57" customFormat="1" ht="16.149999999999999" customHeight="1" x14ac:dyDescent="0.15">
      <c r="D92" s="58" t="s">
        <v>205</v>
      </c>
      <c r="E92" s="59"/>
      <c r="F92" s="59"/>
      <c r="G92" s="59"/>
      <c r="H92" s="60"/>
      <c r="I92" s="60"/>
      <c r="J92" s="60"/>
      <c r="K92" s="60"/>
      <c r="L92" s="60"/>
      <c r="M92" s="60"/>
      <c r="AS92" s="61"/>
    </row>
    <row r="93" spans="2:53" s="57" customFormat="1" ht="16.149999999999999" customHeight="1" x14ac:dyDescent="0.15">
      <c r="D93" s="58"/>
      <c r="E93" s="59"/>
      <c r="F93" s="59"/>
      <c r="G93" s="59"/>
      <c r="H93" s="60"/>
      <c r="I93" s="60"/>
      <c r="J93" s="60"/>
      <c r="K93" s="60"/>
      <c r="L93" s="60"/>
      <c r="M93" s="60"/>
    </row>
    <row r="94" spans="2:53" s="61" customFormat="1" ht="16.149999999999999" customHeight="1" x14ac:dyDescent="0.15">
      <c r="D94" s="62" t="s">
        <v>260</v>
      </c>
      <c r="E94" s="63"/>
      <c r="F94" s="63"/>
      <c r="G94" s="63"/>
      <c r="H94" s="64"/>
      <c r="I94" s="64"/>
      <c r="J94" s="64"/>
      <c r="K94" s="64"/>
      <c r="L94" s="64"/>
      <c r="M94" s="64"/>
      <c r="N94" s="65"/>
      <c r="AS94" s="57"/>
    </row>
    <row r="95" spans="2:53" s="61" customFormat="1" ht="16.149999999999999" customHeight="1" x14ac:dyDescent="0.15">
      <c r="D95" s="66"/>
      <c r="E95" s="64"/>
      <c r="F95" s="64"/>
      <c r="G95" s="64"/>
      <c r="H95" s="64"/>
      <c r="I95" s="64"/>
      <c r="J95" s="64"/>
      <c r="K95" s="64"/>
      <c r="L95" s="64"/>
      <c r="M95" s="64"/>
      <c r="N95" s="65"/>
    </row>
    <row r="96" spans="2:53" s="61" customFormat="1" ht="16.149999999999999" customHeight="1" thickBot="1" x14ac:dyDescent="0.2">
      <c r="D96" s="67" t="s">
        <v>207</v>
      </c>
      <c r="E96" s="190"/>
      <c r="F96" s="190"/>
      <c r="G96" s="190"/>
      <c r="H96" s="190"/>
      <c r="I96" s="190"/>
      <c r="J96" s="69"/>
      <c r="K96" s="69"/>
      <c r="L96" s="69"/>
      <c r="M96" s="69"/>
      <c r="N96" s="69"/>
      <c r="O96" s="69"/>
      <c r="P96" s="69"/>
      <c r="Q96" s="69"/>
      <c r="R96" s="67"/>
      <c r="S96" s="70" t="s">
        <v>9</v>
      </c>
      <c r="T96" s="70"/>
      <c r="U96" s="70"/>
      <c r="V96" s="70"/>
    </row>
    <row r="97" spans="1:44" s="61" customFormat="1" ht="16.149999999999999" customHeight="1" thickBot="1" x14ac:dyDescent="0.2">
      <c r="D97" s="121" t="s">
        <v>8</v>
      </c>
      <c r="E97" s="687" t="s">
        <v>7</v>
      </c>
      <c r="F97" s="688"/>
      <c r="G97" s="688"/>
      <c r="H97" s="688"/>
      <c r="I97" s="689"/>
      <c r="J97" s="687" t="s">
        <v>6</v>
      </c>
      <c r="K97" s="688"/>
      <c r="L97" s="688"/>
      <c r="M97" s="689"/>
      <c r="N97" s="690" t="s">
        <v>254</v>
      </c>
      <c r="O97" s="691"/>
      <c r="P97" s="692"/>
      <c r="Q97" s="690" t="s">
        <v>255</v>
      </c>
      <c r="R97" s="691"/>
      <c r="S97" s="692"/>
      <c r="T97" s="690" t="s">
        <v>256</v>
      </c>
      <c r="U97" s="691"/>
      <c r="V97" s="692"/>
      <c r="W97" s="123" t="s">
        <v>5</v>
      </c>
      <c r="X97" s="124" t="s">
        <v>4</v>
      </c>
      <c r="Y97" s="687" t="s">
        <v>3</v>
      </c>
      <c r="Z97" s="693"/>
      <c r="AA97" s="122" t="s">
        <v>2</v>
      </c>
      <c r="AB97" s="124" t="s">
        <v>1</v>
      </c>
      <c r="AC97" s="125" t="s">
        <v>0</v>
      </c>
      <c r="AD97" s="76"/>
      <c r="AH97" s="402" t="s">
        <v>211</v>
      </c>
      <c r="AI97" s="402"/>
      <c r="AJ97" s="402"/>
      <c r="AK97" s="357" t="s">
        <v>240</v>
      </c>
      <c r="AL97" s="357"/>
      <c r="AM97" s="109"/>
      <c r="AN97" s="109"/>
      <c r="AO97" s="77"/>
      <c r="AP97" s="78">
        <v>1</v>
      </c>
    </row>
    <row r="98" spans="1:44" s="61" customFormat="1" ht="16.149999999999999" customHeight="1" x14ac:dyDescent="0.15">
      <c r="A98" s="61">
        <f>(AP97*100)+(AC98*10)+1</f>
        <v>111</v>
      </c>
      <c r="B98" s="79"/>
      <c r="C98" s="61">
        <v>131</v>
      </c>
      <c r="D98" s="358" t="s">
        <v>254</v>
      </c>
      <c r="E98" s="329" t="str">
        <f t="shared" ref="E98:E103" si="13">VLOOKUP(C98,$A$7:$M$39,5,FALSE)</f>
        <v>遠藤    信</v>
      </c>
      <c r="F98" s="330"/>
      <c r="G98" s="330"/>
      <c r="H98" s="330"/>
      <c r="I98" s="331"/>
      <c r="J98" s="436" t="str">
        <f t="shared" ref="J98:J103" si="14">VLOOKUP(C98,$A$7:$M$39,10,FALSE)</f>
        <v>ボンバーﾌｧﾐﾘｰ２</v>
      </c>
      <c r="K98" s="437"/>
      <c r="L98" s="437"/>
      <c r="M98" s="438"/>
      <c r="N98" s="635"/>
      <c r="O98" s="636"/>
      <c r="P98" s="637"/>
      <c r="Q98" s="638">
        <v>6</v>
      </c>
      <c r="R98" s="200"/>
      <c r="S98" s="640">
        <v>0</v>
      </c>
      <c r="T98" s="638">
        <v>6</v>
      </c>
      <c r="U98" s="200"/>
      <c r="V98" s="640">
        <v>4</v>
      </c>
      <c r="W98" s="369">
        <f>Q98+T98</f>
        <v>12</v>
      </c>
      <c r="X98" s="371">
        <f>S98+V98</f>
        <v>4</v>
      </c>
      <c r="Y98" s="373">
        <f>W98/(X98+W98)</f>
        <v>0.75</v>
      </c>
      <c r="Z98" s="374"/>
      <c r="AA98" s="377">
        <f>COUNTIF(N98:V99,"○")</f>
        <v>2</v>
      </c>
      <c r="AB98" s="379">
        <f>COUNTIF(N98:V99,"×")</f>
        <v>0</v>
      </c>
      <c r="AC98" s="381">
        <f>RANK(AP99,AP99:AP103,1)</f>
        <v>1</v>
      </c>
      <c r="AD98" s="80"/>
      <c r="AH98" s="193" t="s">
        <v>16</v>
      </c>
      <c r="AI98" s="82"/>
      <c r="AJ98" s="82"/>
      <c r="AK98" s="82"/>
    </row>
    <row r="99" spans="1:44" s="61" customFormat="1" ht="16.149999999999999" customHeight="1" x14ac:dyDescent="0.15">
      <c r="A99" s="61">
        <f>(AP97*100)+(AC98*10)+2</f>
        <v>112</v>
      </c>
      <c r="B99" s="79"/>
      <c r="C99" s="61">
        <v>132</v>
      </c>
      <c r="D99" s="359"/>
      <c r="E99" s="351" t="str">
        <f t="shared" si="13"/>
        <v>中谷 昌靖</v>
      </c>
      <c r="F99" s="352"/>
      <c r="G99" s="352"/>
      <c r="H99" s="352"/>
      <c r="I99" s="353"/>
      <c r="J99" s="642" t="str">
        <f t="shared" si="14"/>
        <v>アクト</v>
      </c>
      <c r="K99" s="643"/>
      <c r="L99" s="643"/>
      <c r="M99" s="644"/>
      <c r="N99" s="635"/>
      <c r="O99" s="636"/>
      <c r="P99" s="637"/>
      <c r="Q99" s="639"/>
      <c r="R99" s="201" t="str">
        <f>IF(Q98&lt;S98,"×",IF(Q98&gt;S98,"○",IF(Q98="","",IF(S98="","",))))</f>
        <v>○</v>
      </c>
      <c r="S99" s="641"/>
      <c r="T99" s="639"/>
      <c r="U99" s="201" t="str">
        <f>IF(T98&lt;V98,"×",IF(T98&gt;V98,"○",IF(T98="","",IF(V98="","",))))</f>
        <v>○</v>
      </c>
      <c r="V99" s="641"/>
      <c r="W99" s="370"/>
      <c r="X99" s="372"/>
      <c r="Y99" s="375"/>
      <c r="Z99" s="376"/>
      <c r="AA99" s="378"/>
      <c r="AB99" s="380"/>
      <c r="AC99" s="382"/>
      <c r="AD99" s="80"/>
      <c r="AH99" s="325" t="s">
        <v>207</v>
      </c>
      <c r="AI99" s="325"/>
      <c r="AJ99" s="85" t="s">
        <v>254</v>
      </c>
      <c r="AK99" s="86" t="s">
        <v>212</v>
      </c>
      <c r="AL99" s="85" t="s">
        <v>255</v>
      </c>
      <c r="AM99" s="85"/>
      <c r="AN99" s="85"/>
      <c r="AO99" s="85"/>
      <c r="AP99" s="61">
        <f>RANK(AA98,$AA98:$AA103,0)*10+RANK(Y98,$Y98:$Z103,)</f>
        <v>11</v>
      </c>
      <c r="AR99" s="87" t="s">
        <v>232</v>
      </c>
    </row>
    <row r="100" spans="1:44" s="61" customFormat="1" ht="16.149999999999999" customHeight="1" x14ac:dyDescent="0.15">
      <c r="A100" s="61">
        <f>(AP97*100)+(AC100*10)+1</f>
        <v>131</v>
      </c>
      <c r="B100" s="79"/>
      <c r="C100" s="61">
        <v>241</v>
      </c>
      <c r="D100" s="327" t="s">
        <v>255</v>
      </c>
      <c r="E100" s="329" t="str">
        <f t="shared" si="13"/>
        <v>唄   繁樹</v>
      </c>
      <c r="F100" s="330"/>
      <c r="G100" s="330"/>
      <c r="H100" s="330"/>
      <c r="I100" s="331"/>
      <c r="J100" s="348" t="str">
        <f t="shared" si="14"/>
        <v>Tハートラブ</v>
      </c>
      <c r="K100" s="349"/>
      <c r="L100" s="349"/>
      <c r="M100" s="350"/>
      <c r="N100" s="625">
        <f>S98</f>
        <v>0</v>
      </c>
      <c r="O100" s="202"/>
      <c r="P100" s="627">
        <f>Q98</f>
        <v>6</v>
      </c>
      <c r="Q100" s="613"/>
      <c r="R100" s="614"/>
      <c r="S100" s="631"/>
      <c r="T100" s="625">
        <v>1</v>
      </c>
      <c r="U100" s="202"/>
      <c r="V100" s="627">
        <v>6</v>
      </c>
      <c r="W100" s="339">
        <f>N100+T100</f>
        <v>1</v>
      </c>
      <c r="X100" s="341">
        <f>P100+V100</f>
        <v>12</v>
      </c>
      <c r="Y100" s="403">
        <f>W100/(X100+W100)</f>
        <v>7.6923076923076927E-2</v>
      </c>
      <c r="Z100" s="404"/>
      <c r="AA100" s="378">
        <f>COUNTIF(N100:V101,"○")</f>
        <v>0</v>
      </c>
      <c r="AB100" s="380">
        <f>COUNTIF(N100:V101,"×")</f>
        <v>2</v>
      </c>
      <c r="AC100" s="382">
        <f>RANK(AP101,AP99:AP103,1)</f>
        <v>3</v>
      </c>
      <c r="AD100" s="80"/>
      <c r="AH100" s="325" t="s">
        <v>214</v>
      </c>
      <c r="AI100" s="325"/>
      <c r="AJ100" s="85" t="s">
        <v>255</v>
      </c>
      <c r="AK100" s="86" t="s">
        <v>212</v>
      </c>
      <c r="AL100" s="85" t="s">
        <v>256</v>
      </c>
      <c r="AM100" s="85"/>
      <c r="AN100" s="85"/>
      <c r="AO100" s="85"/>
    </row>
    <row r="101" spans="1:44" s="61" customFormat="1" ht="16.149999999999999" customHeight="1" x14ac:dyDescent="0.15">
      <c r="A101" s="61">
        <f>(AP97*100)+(AC100*10)+2</f>
        <v>132</v>
      </c>
      <c r="B101" s="79"/>
      <c r="C101" s="61">
        <v>242</v>
      </c>
      <c r="D101" s="359"/>
      <c r="E101" s="351" t="str">
        <f t="shared" si="13"/>
        <v>徳竹   努</v>
      </c>
      <c r="F101" s="352"/>
      <c r="G101" s="352"/>
      <c r="H101" s="352"/>
      <c r="I101" s="353"/>
      <c r="J101" s="354" t="str">
        <f t="shared" si="14"/>
        <v>Tハートラブ</v>
      </c>
      <c r="K101" s="355"/>
      <c r="L101" s="355"/>
      <c r="M101" s="356"/>
      <c r="N101" s="630"/>
      <c r="O101" s="201" t="str">
        <f>IF(N100&lt;P100,"×",IF(N100&gt;P100,"○",IF(Q98="","",IF(S98="","",))))</f>
        <v>×</v>
      </c>
      <c r="P101" s="629"/>
      <c r="Q101" s="632"/>
      <c r="R101" s="633"/>
      <c r="S101" s="634"/>
      <c r="T101" s="630"/>
      <c r="U101" s="203" t="str">
        <f>IF(T100&lt;V100,"×",IF(T100&gt;V100,"○",IF(T100="","",IF(V100="","",))))</f>
        <v>×</v>
      </c>
      <c r="V101" s="629"/>
      <c r="W101" s="414"/>
      <c r="X101" s="415"/>
      <c r="Y101" s="445"/>
      <c r="Z101" s="446"/>
      <c r="AA101" s="378"/>
      <c r="AB101" s="380"/>
      <c r="AC101" s="382"/>
      <c r="AD101" s="80"/>
      <c r="AH101" s="325" t="s">
        <v>215</v>
      </c>
      <c r="AI101" s="325"/>
      <c r="AJ101" s="85" t="s">
        <v>254</v>
      </c>
      <c r="AK101" s="86" t="s">
        <v>212</v>
      </c>
      <c r="AL101" s="85" t="s">
        <v>256</v>
      </c>
      <c r="AM101" s="85"/>
      <c r="AN101" s="85"/>
      <c r="AO101" s="85"/>
      <c r="AP101" s="61">
        <f>RANK(AA100,$AA98:$AA103,0)*10+RANK(Y100,$Y98:$Z103,)</f>
        <v>33</v>
      </c>
      <c r="AR101" s="87" t="s">
        <v>233</v>
      </c>
    </row>
    <row r="102" spans="1:44" s="61" customFormat="1" ht="16.149999999999999" customHeight="1" x14ac:dyDescent="0.15">
      <c r="A102" s="61">
        <f>(AP97*100)+(AC102*10)+1</f>
        <v>121</v>
      </c>
      <c r="B102" s="79"/>
      <c r="C102" s="61">
        <v>341</v>
      </c>
      <c r="D102" s="327" t="s">
        <v>256</v>
      </c>
      <c r="E102" s="329" t="str">
        <f t="shared" si="13"/>
        <v>佐野 嘉則</v>
      </c>
      <c r="F102" s="330"/>
      <c r="G102" s="330"/>
      <c r="H102" s="330"/>
      <c r="I102" s="331"/>
      <c r="J102" s="348" t="str">
        <f t="shared" si="14"/>
        <v>千代TC</v>
      </c>
      <c r="K102" s="349"/>
      <c r="L102" s="349"/>
      <c r="M102" s="350"/>
      <c r="N102" s="625">
        <f>V98</f>
        <v>4</v>
      </c>
      <c r="O102" s="202"/>
      <c r="P102" s="627">
        <f>T98</f>
        <v>6</v>
      </c>
      <c r="Q102" s="625">
        <f>V100</f>
        <v>6</v>
      </c>
      <c r="R102" s="202"/>
      <c r="S102" s="627">
        <f>T100</f>
        <v>1</v>
      </c>
      <c r="T102" s="613"/>
      <c r="U102" s="614"/>
      <c r="V102" s="631"/>
      <c r="W102" s="339">
        <f>N102+Q102</f>
        <v>10</v>
      </c>
      <c r="X102" s="341">
        <f>P102+S102</f>
        <v>7</v>
      </c>
      <c r="Y102" s="416">
        <f>W102/(X102+W102)</f>
        <v>0.58823529411764708</v>
      </c>
      <c r="Z102" s="417"/>
      <c r="AA102" s="378">
        <f>COUNTIF(N102:V103,"○")</f>
        <v>1</v>
      </c>
      <c r="AB102" s="380">
        <f>COUNTIF(N102:V103,"×")</f>
        <v>1</v>
      </c>
      <c r="AC102" s="382">
        <f>RANK(AP103,AP99:AP103,1)</f>
        <v>2</v>
      </c>
      <c r="AD102" s="80"/>
      <c r="AH102" s="193"/>
      <c r="AI102" s="88"/>
      <c r="AJ102" s="88"/>
      <c r="AK102" s="88"/>
    </row>
    <row r="103" spans="1:44" s="61" customFormat="1" ht="16.149999999999999" customHeight="1" thickBot="1" x14ac:dyDescent="0.2">
      <c r="A103" s="61">
        <f>(AP97*100)+(AC102*10)+2</f>
        <v>122</v>
      </c>
      <c r="B103" s="79"/>
      <c r="C103" s="61">
        <v>342</v>
      </c>
      <c r="D103" s="328"/>
      <c r="E103" s="439" t="str">
        <f t="shared" si="13"/>
        <v>住田 徹夫</v>
      </c>
      <c r="F103" s="440"/>
      <c r="G103" s="440"/>
      <c r="H103" s="440"/>
      <c r="I103" s="441"/>
      <c r="J103" s="449" t="str">
        <f t="shared" si="14"/>
        <v>千代TC</v>
      </c>
      <c r="K103" s="450"/>
      <c r="L103" s="450"/>
      <c r="M103" s="451"/>
      <c r="N103" s="626"/>
      <c r="O103" s="204" t="str">
        <f>IF(N102&lt;P102,"×",IF(N102&gt;P102,"○",IF(V98="","",IF(T98="","",))))</f>
        <v>×</v>
      </c>
      <c r="P103" s="628"/>
      <c r="Q103" s="626"/>
      <c r="R103" s="204" t="str">
        <f>IF(Q102&lt;S102,"×",IF(Q102&gt;S102,"○",IF(T100="","",IF(V100="","",))))</f>
        <v>○</v>
      </c>
      <c r="S103" s="628"/>
      <c r="T103" s="616"/>
      <c r="U103" s="617"/>
      <c r="V103" s="655"/>
      <c r="W103" s="340"/>
      <c r="X103" s="342"/>
      <c r="Y103" s="429"/>
      <c r="Z103" s="430"/>
      <c r="AA103" s="407"/>
      <c r="AB103" s="408"/>
      <c r="AC103" s="409"/>
      <c r="AD103" s="80"/>
      <c r="AH103" s="192"/>
      <c r="AI103" s="88"/>
      <c r="AJ103" s="88"/>
      <c r="AK103" s="88"/>
      <c r="AP103" s="61">
        <f>RANK(AA102,$AA98:$AA103,0)*10+RANK(Y102,$Y98:$Z103,)</f>
        <v>22</v>
      </c>
      <c r="AR103" s="87" t="s">
        <v>236</v>
      </c>
    </row>
    <row r="104" spans="1:44" s="61" customFormat="1" ht="16.149999999999999" customHeight="1" x14ac:dyDescent="0.15">
      <c r="AR104" s="87"/>
    </row>
    <row r="105" spans="1:44" s="61" customFormat="1" ht="16.149999999999999" customHeight="1" thickBot="1" x14ac:dyDescent="0.2">
      <c r="D105" s="67" t="s">
        <v>214</v>
      </c>
      <c r="E105" s="190"/>
      <c r="F105" s="190"/>
      <c r="G105" s="190"/>
      <c r="H105" s="190"/>
      <c r="I105" s="190"/>
      <c r="J105" s="69"/>
      <c r="K105" s="69"/>
      <c r="L105" s="69"/>
      <c r="M105" s="69"/>
      <c r="N105" s="69"/>
      <c r="O105" s="69"/>
      <c r="P105" s="69"/>
      <c r="Q105" s="69"/>
      <c r="R105" s="67"/>
      <c r="S105" s="70" t="s">
        <v>9</v>
      </c>
      <c r="T105" s="70"/>
      <c r="U105" s="70"/>
      <c r="V105" s="70"/>
    </row>
    <row r="106" spans="1:44" s="61" customFormat="1" ht="16.149999999999999" customHeight="1" thickBot="1" x14ac:dyDescent="0.2">
      <c r="D106" s="121" t="s">
        <v>8</v>
      </c>
      <c r="E106" s="687" t="s">
        <v>7</v>
      </c>
      <c r="F106" s="688"/>
      <c r="G106" s="688"/>
      <c r="H106" s="688"/>
      <c r="I106" s="689"/>
      <c r="J106" s="687" t="s">
        <v>6</v>
      </c>
      <c r="K106" s="688"/>
      <c r="L106" s="688"/>
      <c r="M106" s="689"/>
      <c r="N106" s="690" t="s">
        <v>239</v>
      </c>
      <c r="O106" s="691"/>
      <c r="P106" s="692"/>
      <c r="Q106" s="690" t="s">
        <v>240</v>
      </c>
      <c r="R106" s="691"/>
      <c r="S106" s="692"/>
      <c r="T106" s="690" t="s">
        <v>241</v>
      </c>
      <c r="U106" s="691"/>
      <c r="V106" s="692"/>
      <c r="W106" s="123" t="s">
        <v>5</v>
      </c>
      <c r="X106" s="124" t="s">
        <v>4</v>
      </c>
      <c r="Y106" s="687" t="s">
        <v>3</v>
      </c>
      <c r="Z106" s="693"/>
      <c r="AA106" s="122" t="s">
        <v>2</v>
      </c>
      <c r="AB106" s="124" t="s">
        <v>1</v>
      </c>
      <c r="AC106" s="125" t="s">
        <v>0</v>
      </c>
      <c r="AD106" s="76"/>
      <c r="AH106" s="402" t="s">
        <v>211</v>
      </c>
      <c r="AI106" s="402"/>
      <c r="AJ106" s="402"/>
      <c r="AK106" s="357" t="s">
        <v>241</v>
      </c>
      <c r="AL106" s="357"/>
      <c r="AM106" s="109"/>
      <c r="AN106" s="109"/>
      <c r="AO106" s="77"/>
      <c r="AP106" s="78">
        <v>2</v>
      </c>
    </row>
    <row r="107" spans="1:44" s="61" customFormat="1" ht="16.149999999999999" customHeight="1" x14ac:dyDescent="0.15">
      <c r="A107" s="61">
        <f>(AP106*100)+(AC107*10)+1</f>
        <v>221</v>
      </c>
      <c r="B107" s="79"/>
      <c r="C107" s="61">
        <v>231</v>
      </c>
      <c r="D107" s="358" t="s">
        <v>239</v>
      </c>
      <c r="E107" s="329" t="str">
        <f t="shared" ref="E107:E112" si="15">VLOOKUP(C107,$A$7:$M$39,5,FALSE)</f>
        <v>中野    貢</v>
      </c>
      <c r="F107" s="330"/>
      <c r="G107" s="330"/>
      <c r="H107" s="330"/>
      <c r="I107" s="331"/>
      <c r="J107" s="436" t="str">
        <f t="shared" ref="J107:J112" si="16">VLOOKUP(C107,$A$7:$M$39,10,FALSE)</f>
        <v>でんきハウスすずき</v>
      </c>
      <c r="K107" s="437"/>
      <c r="L107" s="437"/>
      <c r="M107" s="438"/>
      <c r="N107" s="635"/>
      <c r="O107" s="636"/>
      <c r="P107" s="637"/>
      <c r="Q107" s="638">
        <v>6</v>
      </c>
      <c r="R107" s="200"/>
      <c r="S107" s="640">
        <v>4</v>
      </c>
      <c r="T107" s="638">
        <v>0</v>
      </c>
      <c r="U107" s="200"/>
      <c r="V107" s="640">
        <v>6</v>
      </c>
      <c r="W107" s="369">
        <f>Q107+T107</f>
        <v>6</v>
      </c>
      <c r="X107" s="371">
        <f>S107+V107</f>
        <v>10</v>
      </c>
      <c r="Y107" s="373">
        <f>W107/(X107+W107)</f>
        <v>0.375</v>
      </c>
      <c r="Z107" s="374"/>
      <c r="AA107" s="377">
        <f>COUNTIF(N107:V108,"○")</f>
        <v>1</v>
      </c>
      <c r="AB107" s="379">
        <f>COUNTIF(N107:V108,"×")</f>
        <v>1</v>
      </c>
      <c r="AC107" s="381">
        <f>RANK(AP108,AP108:AP112,1)</f>
        <v>2</v>
      </c>
      <c r="AD107" s="80"/>
      <c r="AH107" s="193" t="s">
        <v>16</v>
      </c>
      <c r="AI107" s="82"/>
      <c r="AJ107" s="82"/>
      <c r="AK107" s="82"/>
    </row>
    <row r="108" spans="1:44" s="61" customFormat="1" ht="16.149999999999999" customHeight="1" x14ac:dyDescent="0.15">
      <c r="A108" s="61">
        <f>(AP106*100)+(AC107*10)+2</f>
        <v>222</v>
      </c>
      <c r="B108" s="79"/>
      <c r="C108" s="61">
        <v>232</v>
      </c>
      <c r="D108" s="359"/>
      <c r="E108" s="351" t="str">
        <f t="shared" si="15"/>
        <v>池田雄一郎</v>
      </c>
      <c r="F108" s="352"/>
      <c r="G108" s="352"/>
      <c r="H108" s="352"/>
      <c r="I108" s="353"/>
      <c r="J108" s="642" t="str">
        <f t="shared" si="16"/>
        <v>でんきハウスすずき</v>
      </c>
      <c r="K108" s="643"/>
      <c r="L108" s="643"/>
      <c r="M108" s="644"/>
      <c r="N108" s="635"/>
      <c r="O108" s="636"/>
      <c r="P108" s="637"/>
      <c r="Q108" s="639"/>
      <c r="R108" s="201" t="str">
        <f>IF(Q107&lt;S107,"×",IF(Q107&gt;S107,"○",IF(Q107="","",IF(S107="","",))))</f>
        <v>○</v>
      </c>
      <c r="S108" s="641"/>
      <c r="T108" s="639"/>
      <c r="U108" s="201" t="str">
        <f>IF(T107&lt;V107,"×",IF(T107&gt;V107,"○",IF(T107="","",IF(V107="","",))))</f>
        <v>×</v>
      </c>
      <c r="V108" s="641"/>
      <c r="W108" s="370"/>
      <c r="X108" s="372"/>
      <c r="Y108" s="375"/>
      <c r="Z108" s="376"/>
      <c r="AA108" s="378"/>
      <c r="AB108" s="380"/>
      <c r="AC108" s="382"/>
      <c r="AD108" s="80"/>
      <c r="AH108" s="325" t="s">
        <v>207</v>
      </c>
      <c r="AI108" s="325"/>
      <c r="AJ108" s="85" t="s">
        <v>239</v>
      </c>
      <c r="AK108" s="86" t="s">
        <v>212</v>
      </c>
      <c r="AL108" s="85" t="s">
        <v>240</v>
      </c>
      <c r="AM108" s="85"/>
      <c r="AN108" s="85"/>
      <c r="AO108" s="85"/>
      <c r="AP108" s="61">
        <f>RANK(AA107,$AA107:$AA112,0)*10+RANK(Y107,$Y107:$Z112,)</f>
        <v>22</v>
      </c>
      <c r="AR108" s="87" t="s">
        <v>243</v>
      </c>
    </row>
    <row r="109" spans="1:44" s="61" customFormat="1" ht="16.149999999999999" customHeight="1" x14ac:dyDescent="0.15">
      <c r="A109" s="61">
        <f>(AP106*100)+(AC109*10)+1</f>
        <v>231</v>
      </c>
      <c r="B109" s="79"/>
      <c r="C109" s="61">
        <v>141</v>
      </c>
      <c r="D109" s="327" t="s">
        <v>240</v>
      </c>
      <c r="E109" s="329" t="str">
        <f t="shared" si="15"/>
        <v>鈴木    進</v>
      </c>
      <c r="F109" s="330"/>
      <c r="G109" s="330"/>
      <c r="H109" s="330"/>
      <c r="I109" s="331"/>
      <c r="J109" s="348" t="str">
        <f t="shared" si="16"/>
        <v>でんきハウスすずき</v>
      </c>
      <c r="K109" s="349"/>
      <c r="L109" s="349"/>
      <c r="M109" s="350"/>
      <c r="N109" s="625">
        <f>S107</f>
        <v>4</v>
      </c>
      <c r="O109" s="202"/>
      <c r="P109" s="627">
        <f>Q107</f>
        <v>6</v>
      </c>
      <c r="Q109" s="613"/>
      <c r="R109" s="614"/>
      <c r="S109" s="631"/>
      <c r="T109" s="625">
        <v>2</v>
      </c>
      <c r="U109" s="202"/>
      <c r="V109" s="627">
        <v>6</v>
      </c>
      <c r="W109" s="339">
        <f>N109+T109</f>
        <v>6</v>
      </c>
      <c r="X109" s="341">
        <f>P109+V109</f>
        <v>12</v>
      </c>
      <c r="Y109" s="403">
        <f>W109/(X109+W109)</f>
        <v>0.33333333333333331</v>
      </c>
      <c r="Z109" s="404"/>
      <c r="AA109" s="378">
        <f>COUNTIF(N109:V110,"○")</f>
        <v>0</v>
      </c>
      <c r="AB109" s="380">
        <f>COUNTIF(N109:V110,"×")</f>
        <v>2</v>
      </c>
      <c r="AC109" s="382">
        <f>RANK(AP110,AP108:AP112,1)</f>
        <v>3</v>
      </c>
      <c r="AD109" s="80"/>
      <c r="AH109" s="325" t="s">
        <v>214</v>
      </c>
      <c r="AI109" s="325"/>
      <c r="AJ109" s="85" t="s">
        <v>240</v>
      </c>
      <c r="AK109" s="86" t="s">
        <v>212</v>
      </c>
      <c r="AL109" s="85" t="s">
        <v>241</v>
      </c>
      <c r="AM109" s="85"/>
      <c r="AN109" s="85"/>
      <c r="AO109" s="85"/>
      <c r="AR109" s="87"/>
    </row>
    <row r="110" spans="1:44" s="61" customFormat="1" ht="16.149999999999999" customHeight="1" x14ac:dyDescent="0.15">
      <c r="A110" s="61">
        <f>(AP106*100)+(AC109*10)+2</f>
        <v>232</v>
      </c>
      <c r="B110" s="79"/>
      <c r="C110" s="61">
        <v>142</v>
      </c>
      <c r="D110" s="359"/>
      <c r="E110" s="351" t="str">
        <f t="shared" si="15"/>
        <v>堀水 秀紀</v>
      </c>
      <c r="F110" s="352"/>
      <c r="G110" s="352"/>
      <c r="H110" s="352"/>
      <c r="I110" s="353"/>
      <c r="J110" s="354" t="str">
        <f t="shared" si="16"/>
        <v>でんきハウスすずき</v>
      </c>
      <c r="K110" s="355"/>
      <c r="L110" s="355"/>
      <c r="M110" s="356"/>
      <c r="N110" s="630"/>
      <c r="O110" s="201" t="str">
        <f>IF(N109&lt;P109,"×",IF(N109&gt;P109,"○",IF(Q107="","",IF(S107="","",))))</f>
        <v>×</v>
      </c>
      <c r="P110" s="629"/>
      <c r="Q110" s="632"/>
      <c r="R110" s="633"/>
      <c r="S110" s="634"/>
      <c r="T110" s="630"/>
      <c r="U110" s="203" t="str">
        <f>IF(T109&lt;V109,"×",IF(T109&gt;V109,"○",IF(T109="","",IF(V109="","",))))</f>
        <v>×</v>
      </c>
      <c r="V110" s="629"/>
      <c r="W110" s="414"/>
      <c r="X110" s="415"/>
      <c r="Y110" s="445"/>
      <c r="Z110" s="446"/>
      <c r="AA110" s="378"/>
      <c r="AB110" s="380"/>
      <c r="AC110" s="382"/>
      <c r="AD110" s="80"/>
      <c r="AH110" s="325" t="s">
        <v>215</v>
      </c>
      <c r="AI110" s="325"/>
      <c r="AJ110" s="85" t="s">
        <v>239</v>
      </c>
      <c r="AK110" s="86" t="s">
        <v>212</v>
      </c>
      <c r="AL110" s="85" t="s">
        <v>241</v>
      </c>
      <c r="AM110" s="85"/>
      <c r="AN110" s="85"/>
      <c r="AO110" s="85"/>
      <c r="AP110" s="61">
        <f>RANK(AA109,$AA107:$AA112,0)*10+RANK(Y109,$Y107:$Z112,)</f>
        <v>33</v>
      </c>
      <c r="AR110" s="87" t="s">
        <v>245</v>
      </c>
    </row>
    <row r="111" spans="1:44" s="61" customFormat="1" ht="16.149999999999999" customHeight="1" x14ac:dyDescent="0.15">
      <c r="A111" s="61">
        <f>(AP106*100)+(AC111*10)+1</f>
        <v>211</v>
      </c>
      <c r="B111" s="79"/>
      <c r="C111" s="61">
        <v>331</v>
      </c>
      <c r="D111" s="327" t="s">
        <v>241</v>
      </c>
      <c r="E111" s="329" t="str">
        <f t="shared" si="15"/>
        <v>中之内基宏</v>
      </c>
      <c r="F111" s="330"/>
      <c r="G111" s="330"/>
      <c r="H111" s="330"/>
      <c r="I111" s="331"/>
      <c r="J111" s="348" t="str">
        <f t="shared" si="16"/>
        <v>伊東ＴＣ</v>
      </c>
      <c r="K111" s="349"/>
      <c r="L111" s="349"/>
      <c r="M111" s="350"/>
      <c r="N111" s="625">
        <v>6</v>
      </c>
      <c r="O111" s="202"/>
      <c r="P111" s="627">
        <f>T107</f>
        <v>0</v>
      </c>
      <c r="Q111" s="625">
        <f>V109</f>
        <v>6</v>
      </c>
      <c r="R111" s="202"/>
      <c r="S111" s="627">
        <f>T109</f>
        <v>2</v>
      </c>
      <c r="T111" s="613"/>
      <c r="U111" s="614"/>
      <c r="V111" s="631"/>
      <c r="W111" s="339">
        <f>N111+Q111</f>
        <v>12</v>
      </c>
      <c r="X111" s="341">
        <f>P111+S111</f>
        <v>2</v>
      </c>
      <c r="Y111" s="416">
        <f>W111/(X111+W111)</f>
        <v>0.8571428571428571</v>
      </c>
      <c r="Z111" s="417"/>
      <c r="AA111" s="378">
        <f>COUNTIF(N111:V112,"○")</f>
        <v>2</v>
      </c>
      <c r="AB111" s="380">
        <f>COUNTIF(N111:V112,"×")</f>
        <v>0</v>
      </c>
      <c r="AC111" s="382">
        <f>RANK(AP112,AP108:AP112,1)</f>
        <v>1</v>
      </c>
      <c r="AD111" s="80"/>
      <c r="AH111" s="193"/>
      <c r="AI111" s="88"/>
      <c r="AJ111" s="88"/>
      <c r="AK111" s="88"/>
      <c r="AR111" s="87"/>
    </row>
    <row r="112" spans="1:44" s="61" customFormat="1" ht="16.149999999999999" customHeight="1" thickBot="1" x14ac:dyDescent="0.2">
      <c r="A112" s="61">
        <f>(AP106*100)+(AC111*10)+2</f>
        <v>212</v>
      </c>
      <c r="B112" s="79"/>
      <c r="C112" s="61">
        <v>332</v>
      </c>
      <c r="D112" s="328"/>
      <c r="E112" s="439" t="str">
        <f t="shared" si="15"/>
        <v>日吉 功仁</v>
      </c>
      <c r="F112" s="440"/>
      <c r="G112" s="440"/>
      <c r="H112" s="440"/>
      <c r="I112" s="441"/>
      <c r="J112" s="449" t="str">
        <f t="shared" si="16"/>
        <v>伊東ＴＣ</v>
      </c>
      <c r="K112" s="450"/>
      <c r="L112" s="450"/>
      <c r="M112" s="451"/>
      <c r="N112" s="626"/>
      <c r="O112" s="204" t="str">
        <f>IF(N111&lt;P111,"×",IF(N111&gt;P111,"○",IF(V107="","",IF(T107="","",))))</f>
        <v>○</v>
      </c>
      <c r="P112" s="628"/>
      <c r="Q112" s="626"/>
      <c r="R112" s="204" t="str">
        <f>IF(Q111&lt;S111,"×",IF(Q111&gt;S111,"○",IF(T109="","",IF(V109="","",))))</f>
        <v>○</v>
      </c>
      <c r="S112" s="628"/>
      <c r="T112" s="616"/>
      <c r="U112" s="617"/>
      <c r="V112" s="655"/>
      <c r="W112" s="340"/>
      <c r="X112" s="342"/>
      <c r="Y112" s="429"/>
      <c r="Z112" s="430"/>
      <c r="AA112" s="407"/>
      <c r="AB112" s="408"/>
      <c r="AC112" s="409"/>
      <c r="AD112" s="80"/>
      <c r="AH112" s="192"/>
      <c r="AI112" s="88"/>
      <c r="AJ112" s="88"/>
      <c r="AK112" s="88"/>
      <c r="AP112" s="61">
        <f>RANK(AA111,$AA107:$AA112,0)*10+RANK(Y111,$Y107:$Z112,)</f>
        <v>11</v>
      </c>
      <c r="AR112" s="87" t="s">
        <v>244</v>
      </c>
    </row>
    <row r="113" spans="2:48" s="61" customFormat="1" ht="16.149999999999999" customHeight="1" x14ac:dyDescent="0.15"/>
    <row r="114" spans="2:48" s="61" customFormat="1" ht="16.149999999999999" customHeight="1" x14ac:dyDescent="0.15"/>
    <row r="115" spans="2:48" s="61" customFormat="1" ht="16.149999999999999" customHeight="1" x14ac:dyDescent="0.15"/>
    <row r="116" spans="2:48" s="61" customFormat="1" ht="16.149999999999999" customHeight="1" x14ac:dyDescent="0.15">
      <c r="D116" s="62" t="s">
        <v>261</v>
      </c>
    </row>
    <row r="117" spans="2:48" s="61" customFormat="1" ht="16.149999999999999" customHeight="1" x14ac:dyDescent="0.15">
      <c r="D117" s="62"/>
    </row>
    <row r="118" spans="2:48" s="61" customFormat="1" ht="16.149999999999999" customHeight="1" x14ac:dyDescent="0.15"/>
    <row r="119" spans="2:48" s="61" customFormat="1" ht="16.149999999999999" customHeight="1" x14ac:dyDescent="0.15">
      <c r="B119" s="61">
        <v>111</v>
      </c>
      <c r="D119" s="685">
        <v>1</v>
      </c>
      <c r="E119" s="329" t="str">
        <f>VLOOKUP(B119,$A$96:$M$114,5,FALSE)</f>
        <v>遠藤    信</v>
      </c>
      <c r="F119" s="330"/>
      <c r="G119" s="330"/>
      <c r="H119" s="330"/>
      <c r="I119" s="331"/>
      <c r="J119" s="345" t="str">
        <f>VLOOKUP(B119,$A$96:$M$114,10,FALSE)</f>
        <v>ボンバーﾌｧﾐﾘｰ２</v>
      </c>
      <c r="K119" s="346"/>
      <c r="L119" s="346"/>
      <c r="M119" s="347"/>
      <c r="N119" s="79"/>
    </row>
    <row r="120" spans="2:48" s="61" customFormat="1" ht="16.149999999999999" customHeight="1" x14ac:dyDescent="0.15">
      <c r="B120" s="61">
        <v>112</v>
      </c>
      <c r="D120" s="686"/>
      <c r="E120" s="351" t="str">
        <f>VLOOKUP(B120,$A$96:$M$114,5,FALSE)</f>
        <v>中谷 昌靖</v>
      </c>
      <c r="F120" s="352"/>
      <c r="G120" s="352"/>
      <c r="H120" s="352"/>
      <c r="I120" s="353"/>
      <c r="J120" s="354" t="str">
        <f>VLOOKUP(B120,$A$96:$M$114,10,FALSE)</f>
        <v>アクト</v>
      </c>
      <c r="K120" s="355"/>
      <c r="L120" s="355"/>
      <c r="M120" s="356"/>
      <c r="N120" s="89"/>
      <c r="O120" s="90"/>
      <c r="AR120" s="91" t="s">
        <v>225</v>
      </c>
      <c r="AS120" s="91"/>
      <c r="AT120" s="91"/>
      <c r="AU120" s="91"/>
      <c r="AV120" s="91"/>
    </row>
    <row r="121" spans="2:48" s="61" customFormat="1" ht="16.149999999999999" customHeight="1" x14ac:dyDescent="0.15">
      <c r="D121" s="65"/>
      <c r="E121" s="65"/>
      <c r="F121" s="65"/>
      <c r="G121" s="65"/>
      <c r="H121" s="65"/>
      <c r="I121" s="65"/>
      <c r="J121" s="79"/>
      <c r="K121" s="79"/>
      <c r="L121" s="79"/>
      <c r="M121" s="79"/>
      <c r="N121" s="79"/>
      <c r="O121" s="265"/>
      <c r="P121" s="264">
        <v>7</v>
      </c>
      <c r="Q121" s="326" t="s">
        <v>467</v>
      </c>
      <c r="R121" s="326"/>
      <c r="S121" s="326"/>
      <c r="T121" s="326"/>
      <c r="AR121" s="91"/>
      <c r="AS121" s="91"/>
      <c r="AT121" s="91"/>
      <c r="AU121" s="91"/>
      <c r="AV121" s="91"/>
    </row>
    <row r="122" spans="2:48" s="61" customFormat="1" ht="16.149999999999999" customHeight="1" x14ac:dyDescent="0.15">
      <c r="D122" s="65"/>
      <c r="E122" s="65"/>
      <c r="F122" s="65"/>
      <c r="G122" s="65"/>
      <c r="H122" s="65"/>
      <c r="I122" s="65"/>
      <c r="J122" s="79"/>
      <c r="K122" s="79"/>
      <c r="L122" s="79"/>
      <c r="M122" s="79"/>
      <c r="N122" s="79"/>
      <c r="O122" s="259"/>
      <c r="P122" s="61">
        <v>9</v>
      </c>
      <c r="Q122" s="326"/>
      <c r="R122" s="326"/>
      <c r="S122" s="326"/>
      <c r="T122" s="326"/>
      <c r="AR122" s="57"/>
      <c r="AS122" s="57"/>
      <c r="AT122" s="57"/>
      <c r="AU122" s="57"/>
      <c r="AV122" s="57"/>
    </row>
    <row r="123" spans="2:48" s="61" customFormat="1" ht="16.149999999999999" customHeight="1" x14ac:dyDescent="0.15">
      <c r="B123" s="61">
        <v>211</v>
      </c>
      <c r="D123" s="685">
        <v>2</v>
      </c>
      <c r="E123" s="329" t="str">
        <f>VLOOKUP(B123,$A$96:$M$114,5,FALSE)</f>
        <v>中之内基宏</v>
      </c>
      <c r="F123" s="330"/>
      <c r="G123" s="330"/>
      <c r="H123" s="330"/>
      <c r="I123" s="331"/>
      <c r="J123" s="345" t="str">
        <f>VLOOKUP(B123,$A$96:$M$114,10,FALSE)</f>
        <v>伊東ＴＣ</v>
      </c>
      <c r="K123" s="346"/>
      <c r="L123" s="346"/>
      <c r="M123" s="347"/>
      <c r="N123" s="249"/>
      <c r="O123" s="261"/>
      <c r="P123" s="251"/>
      <c r="AR123" s="57"/>
      <c r="AS123" s="57"/>
      <c r="AT123" s="57"/>
      <c r="AU123" s="57"/>
      <c r="AV123" s="57"/>
    </row>
    <row r="124" spans="2:48" s="61" customFormat="1" ht="16.149999999999999" customHeight="1" x14ac:dyDescent="0.15">
      <c r="B124" s="61">
        <v>212</v>
      </c>
      <c r="D124" s="686"/>
      <c r="E124" s="351" t="str">
        <f>VLOOKUP(B124,$A$96:$M$114,5,FALSE)</f>
        <v>日吉 功仁</v>
      </c>
      <c r="F124" s="352"/>
      <c r="G124" s="352"/>
      <c r="H124" s="352"/>
      <c r="I124" s="353"/>
      <c r="J124" s="354" t="str">
        <f>VLOOKUP(B124,$A$96:$M$114,10,FALSE)</f>
        <v>伊東ＴＣ</v>
      </c>
      <c r="K124" s="355"/>
      <c r="L124" s="355"/>
      <c r="M124" s="356"/>
      <c r="N124" s="79"/>
      <c r="P124" s="266"/>
      <c r="AR124" s="91" t="s">
        <v>226</v>
      </c>
      <c r="AS124" s="91"/>
      <c r="AT124" s="91"/>
      <c r="AU124" s="91"/>
      <c r="AV124" s="91"/>
    </row>
    <row r="125" spans="2:48" s="61" customFormat="1" ht="16.149999999999999" customHeight="1" x14ac:dyDescent="0.15">
      <c r="AR125" s="91"/>
      <c r="AS125" s="91"/>
      <c r="AT125" s="91"/>
      <c r="AU125" s="91"/>
      <c r="AV125" s="91"/>
    </row>
    <row r="126" spans="2:48" s="61" customFormat="1" ht="16.149999999999999" customHeight="1" x14ac:dyDescent="0.15">
      <c r="AR126" s="57"/>
      <c r="AS126" s="57"/>
      <c r="AT126" s="57"/>
      <c r="AU126" s="57"/>
      <c r="AV126" s="57"/>
    </row>
    <row r="127" spans="2:48" s="61" customFormat="1" ht="16.149999999999999" customHeight="1" x14ac:dyDescent="0.15">
      <c r="AR127" s="57"/>
      <c r="AS127" s="57"/>
      <c r="AT127" s="57"/>
      <c r="AU127" s="57"/>
      <c r="AV127" s="57"/>
    </row>
    <row r="128" spans="2:48" s="61" customFormat="1" ht="16.149999999999999" customHeight="1" x14ac:dyDescent="0.15">
      <c r="B128" s="61">
        <v>121</v>
      </c>
      <c r="C128" s="61">
        <v>131</v>
      </c>
      <c r="D128" s="685">
        <v>1</v>
      </c>
      <c r="E128" s="329" t="str">
        <f>VLOOKUP(B128,$A$96:$M$114,5,FALSE)</f>
        <v>佐野 嘉則</v>
      </c>
      <c r="F128" s="330"/>
      <c r="G128" s="330"/>
      <c r="H128" s="330"/>
      <c r="I128" s="331"/>
      <c r="J128" s="345" t="str">
        <f>VLOOKUP(B128,$A$96:$M$114,10,FALSE)</f>
        <v>千代TC</v>
      </c>
      <c r="K128" s="346"/>
      <c r="L128" s="346"/>
      <c r="M128" s="347"/>
      <c r="N128" s="249"/>
      <c r="O128" s="250"/>
      <c r="V128" s="685">
        <v>1</v>
      </c>
      <c r="W128" s="329" t="str">
        <f>VLOOKUP(C128,$A$96:$M$114,5,FALSE)</f>
        <v>唄   繁樹</v>
      </c>
      <c r="X128" s="330"/>
      <c r="Y128" s="330"/>
      <c r="Z128" s="330"/>
      <c r="AA128" s="331"/>
      <c r="AB128" s="348" t="str">
        <f>VLOOKUP(C128,$A$96:$M$114,10,FALSE)</f>
        <v>Tハートラブ</v>
      </c>
      <c r="AC128" s="349"/>
      <c r="AD128" s="349"/>
      <c r="AE128" s="350"/>
      <c r="AF128" s="79"/>
      <c r="AR128" s="57"/>
      <c r="AS128" s="57"/>
      <c r="AT128" s="57"/>
      <c r="AU128" s="57"/>
      <c r="AV128" s="57"/>
    </row>
    <row r="129" spans="2:53" s="61" customFormat="1" ht="16.149999999999999" customHeight="1" x14ac:dyDescent="0.15">
      <c r="B129" s="61">
        <v>122</v>
      </c>
      <c r="C129" s="61">
        <v>132</v>
      </c>
      <c r="D129" s="686"/>
      <c r="E129" s="351" t="str">
        <f>VLOOKUP(B129,$A$96:$M$114,5,FALSE)</f>
        <v>住田 徹夫</v>
      </c>
      <c r="F129" s="352"/>
      <c r="G129" s="352"/>
      <c r="H129" s="352"/>
      <c r="I129" s="353"/>
      <c r="J129" s="354" t="str">
        <f>VLOOKUP(B129,$A$96:$M$114,10,FALSE)</f>
        <v>千代TC</v>
      </c>
      <c r="K129" s="355"/>
      <c r="L129" s="355"/>
      <c r="M129" s="356"/>
      <c r="N129" s="257"/>
      <c r="O129" s="258"/>
      <c r="V129" s="686"/>
      <c r="W129" s="351" t="str">
        <f>VLOOKUP(C129,$A$96:$M$114,5,FALSE)</f>
        <v>徳竹   努</v>
      </c>
      <c r="X129" s="352"/>
      <c r="Y129" s="352"/>
      <c r="Z129" s="352"/>
      <c r="AA129" s="353"/>
      <c r="AB129" s="354" t="str">
        <f>VLOOKUP(C129,$A$96:$M$114,10,FALSE)</f>
        <v>Tハートラブ</v>
      </c>
      <c r="AC129" s="355"/>
      <c r="AD129" s="355"/>
      <c r="AE129" s="356"/>
      <c r="AF129" s="89"/>
      <c r="AG129" s="90"/>
      <c r="AR129" s="91" t="s">
        <v>227</v>
      </c>
      <c r="AS129" s="91"/>
      <c r="AT129" s="91"/>
      <c r="AU129" s="91"/>
      <c r="AV129" s="91"/>
      <c r="AX129" s="91" t="s">
        <v>228</v>
      </c>
      <c r="AY129" s="91"/>
      <c r="AZ129" s="91"/>
      <c r="BA129" s="91"/>
    </row>
    <row r="130" spans="2:53" s="61" customFormat="1" ht="16.149999999999999" customHeight="1" x14ac:dyDescent="0.15">
      <c r="D130" s="65"/>
      <c r="E130" s="65"/>
      <c r="F130" s="65"/>
      <c r="G130" s="65"/>
      <c r="H130" s="65"/>
      <c r="I130" s="65"/>
      <c r="J130" s="79"/>
      <c r="K130" s="79"/>
      <c r="L130" s="79"/>
      <c r="M130" s="79"/>
      <c r="N130" s="79"/>
      <c r="O130" s="259"/>
      <c r="P130" s="256">
        <v>8</v>
      </c>
      <c r="Q130" s="326" t="s">
        <v>469</v>
      </c>
      <c r="R130" s="326"/>
      <c r="S130" s="326"/>
      <c r="T130" s="326"/>
      <c r="V130" s="65"/>
      <c r="W130" s="65"/>
      <c r="X130" s="65"/>
      <c r="Y130" s="65"/>
      <c r="Z130" s="65"/>
      <c r="AA130" s="65"/>
      <c r="AB130" s="79"/>
      <c r="AC130" s="79"/>
      <c r="AD130" s="79"/>
      <c r="AE130" s="79"/>
      <c r="AF130" s="79"/>
      <c r="AG130" s="265"/>
      <c r="AH130" s="264">
        <v>6</v>
      </c>
      <c r="AI130" s="326" t="s">
        <v>468</v>
      </c>
      <c r="AJ130" s="326"/>
      <c r="AK130" s="326"/>
      <c r="AL130" s="326"/>
      <c r="AR130" s="91"/>
      <c r="AS130" s="91"/>
      <c r="AT130" s="91"/>
      <c r="AU130" s="91"/>
      <c r="AV130" s="91"/>
      <c r="AX130" s="91"/>
      <c r="AY130" s="91"/>
      <c r="AZ130" s="91"/>
      <c r="BA130" s="91"/>
    </row>
    <row r="131" spans="2:53" s="61" customFormat="1" ht="16.149999999999999" customHeight="1" x14ac:dyDescent="0.15">
      <c r="D131" s="65"/>
      <c r="E131" s="65"/>
      <c r="F131" s="65"/>
      <c r="G131" s="65"/>
      <c r="H131" s="65"/>
      <c r="I131" s="65"/>
      <c r="J131" s="79"/>
      <c r="K131" s="79"/>
      <c r="L131" s="79"/>
      <c r="M131" s="79"/>
      <c r="N131" s="79"/>
      <c r="O131" s="92"/>
      <c r="P131" s="61">
        <v>2</v>
      </c>
      <c r="Q131" s="326"/>
      <c r="R131" s="326"/>
      <c r="S131" s="326"/>
      <c r="T131" s="326"/>
      <c r="V131" s="65"/>
      <c r="W131" s="65"/>
      <c r="X131" s="65"/>
      <c r="Y131" s="65"/>
      <c r="Z131" s="65"/>
      <c r="AA131" s="65"/>
      <c r="AB131" s="79"/>
      <c r="AC131" s="79"/>
      <c r="AD131" s="79"/>
      <c r="AE131" s="79"/>
      <c r="AF131" s="79"/>
      <c r="AG131" s="259"/>
      <c r="AH131" s="61">
        <v>8</v>
      </c>
      <c r="AI131" s="326"/>
      <c r="AJ131" s="326"/>
      <c r="AK131" s="326"/>
      <c r="AL131" s="326"/>
      <c r="AR131" s="57"/>
      <c r="AS131" s="57"/>
      <c r="AT131" s="57"/>
      <c r="AU131" s="57"/>
      <c r="AV131" s="57"/>
      <c r="AX131" s="57"/>
      <c r="AY131" s="57"/>
      <c r="AZ131" s="57"/>
      <c r="BA131" s="57"/>
    </row>
    <row r="132" spans="2:53" s="61" customFormat="1" ht="16.149999999999999" customHeight="1" x14ac:dyDescent="0.15">
      <c r="B132" s="61">
        <v>221</v>
      </c>
      <c r="C132" s="61">
        <v>231</v>
      </c>
      <c r="D132" s="685">
        <v>2</v>
      </c>
      <c r="E132" s="329" t="str">
        <f>VLOOKUP(B132,$A$96:$M$114,5,FALSE)</f>
        <v>中野    貢</v>
      </c>
      <c r="F132" s="330"/>
      <c r="G132" s="330"/>
      <c r="H132" s="330"/>
      <c r="I132" s="331"/>
      <c r="J132" s="345" t="str">
        <f>VLOOKUP(B132,$A$96:$M$114,10,FALSE)</f>
        <v>でんきハウスすずき</v>
      </c>
      <c r="K132" s="346"/>
      <c r="L132" s="346"/>
      <c r="M132" s="347"/>
      <c r="N132" s="94"/>
      <c r="O132" s="95"/>
      <c r="V132" s="685">
        <v>2</v>
      </c>
      <c r="W132" s="329" t="str">
        <f>VLOOKUP(C132,$A$96:$M$114,5,FALSE)</f>
        <v>鈴木    進</v>
      </c>
      <c r="X132" s="330"/>
      <c r="Y132" s="330"/>
      <c r="Z132" s="330"/>
      <c r="AA132" s="331"/>
      <c r="AB132" s="348" t="str">
        <f>VLOOKUP(C132,$A$96:$M$114,10,FALSE)</f>
        <v>でんきハウスすずき</v>
      </c>
      <c r="AC132" s="349"/>
      <c r="AD132" s="349"/>
      <c r="AE132" s="350"/>
      <c r="AF132" s="249"/>
      <c r="AG132" s="261"/>
      <c r="AH132" s="251"/>
      <c r="AR132" s="57"/>
      <c r="AS132" s="57"/>
      <c r="AT132" s="57"/>
      <c r="AU132" s="57"/>
      <c r="AV132" s="57"/>
      <c r="AX132" s="57"/>
      <c r="AY132" s="57"/>
      <c r="AZ132" s="57"/>
      <c r="BA132" s="57"/>
    </row>
    <row r="133" spans="2:53" s="61" customFormat="1" ht="16.149999999999999" customHeight="1" x14ac:dyDescent="0.15">
      <c r="B133" s="61">
        <v>222</v>
      </c>
      <c r="C133" s="61">
        <v>232</v>
      </c>
      <c r="D133" s="686"/>
      <c r="E133" s="351" t="str">
        <f>VLOOKUP(B133,$A$96:$M$114,5,FALSE)</f>
        <v>池田雄一郎</v>
      </c>
      <c r="F133" s="352"/>
      <c r="G133" s="352"/>
      <c r="H133" s="352"/>
      <c r="I133" s="353"/>
      <c r="J133" s="354" t="str">
        <f>VLOOKUP(B133,$A$96:$M$114,10,FALSE)</f>
        <v>でんきハウスすずき</v>
      </c>
      <c r="K133" s="355"/>
      <c r="L133" s="355"/>
      <c r="M133" s="356"/>
      <c r="N133" s="79"/>
      <c r="V133" s="686"/>
      <c r="W133" s="351" t="str">
        <f>VLOOKUP(C133,$A$96:$M$114,5,FALSE)</f>
        <v>堀水 秀紀</v>
      </c>
      <c r="X133" s="352"/>
      <c r="Y133" s="352"/>
      <c r="Z133" s="352"/>
      <c r="AA133" s="353"/>
      <c r="AB133" s="354" t="str">
        <f>VLOOKUP(C133,$A$96:$M$114,10,FALSE)</f>
        <v>でんきハウスすずき</v>
      </c>
      <c r="AC133" s="355"/>
      <c r="AD133" s="355"/>
      <c r="AE133" s="356"/>
      <c r="AF133" s="79"/>
      <c r="AH133" s="266"/>
      <c r="AR133" s="91" t="s">
        <v>229</v>
      </c>
      <c r="AS133" s="91"/>
      <c r="AT133" s="91"/>
      <c r="AU133" s="91"/>
      <c r="AV133" s="91"/>
      <c r="AX133" s="91" t="s">
        <v>230</v>
      </c>
      <c r="AY133" s="91"/>
      <c r="AZ133" s="91"/>
      <c r="BA133" s="91"/>
    </row>
    <row r="134" spans="2:53" s="61" customFormat="1" ht="16.149999999999999" customHeight="1" x14ac:dyDescent="0.15"/>
    <row r="135" spans="2:53" s="61" customFormat="1" ht="16.149999999999999" customHeight="1" x14ac:dyDescent="0.15"/>
    <row r="136" spans="2:53" s="61" customFormat="1" ht="16.149999999999999" customHeight="1" x14ac:dyDescent="0.15"/>
    <row r="137" spans="2:53" s="61" customFormat="1" ht="16.149999999999999" customHeight="1" x14ac:dyDescent="0.15"/>
    <row r="138" spans="2:53" s="61" customFormat="1" ht="16.149999999999999" customHeight="1" x14ac:dyDescent="0.15"/>
    <row r="139" spans="2:53" s="61" customFormat="1" ht="16.149999999999999" customHeight="1" x14ac:dyDescent="0.15"/>
    <row r="140" spans="2:53" s="61" customFormat="1" ht="16.149999999999999" customHeight="1" x14ac:dyDescent="0.15"/>
    <row r="141" spans="2:53" s="79" customFormat="1" ht="16.5" customHeight="1" x14ac:dyDescent="0.15"/>
    <row r="142" spans="2:53" s="79" customFormat="1" ht="16.5" customHeight="1" x14ac:dyDescent="0.15"/>
    <row r="143" spans="2:53" s="79" customFormat="1" ht="16.5" customHeight="1" x14ac:dyDescent="0.15"/>
    <row r="144" spans="2:53" s="79" customFormat="1" ht="16.5" customHeight="1" x14ac:dyDescent="0.15"/>
    <row r="145" s="79" customFormat="1" ht="16.5" customHeight="1" x14ac:dyDescent="0.15"/>
    <row r="146" s="79" customFormat="1" ht="16.5" customHeight="1" x14ac:dyDescent="0.15"/>
    <row r="147" s="79" customFormat="1" ht="16.5" customHeight="1" x14ac:dyDescent="0.15"/>
    <row r="148" s="79" customFormat="1" ht="16.5" customHeight="1" x14ac:dyDescent="0.15"/>
    <row r="149" s="79" customFormat="1" ht="16.5" customHeight="1" x14ac:dyDescent="0.15"/>
  </sheetData>
  <mergeCells count="543">
    <mergeCell ref="J10:M10"/>
    <mergeCell ref="AA11:AA12"/>
    <mergeCell ref="AB11:AC12"/>
    <mergeCell ref="AD7:AD8"/>
    <mergeCell ref="AE7:AE8"/>
    <mergeCell ref="AE11:AE12"/>
    <mergeCell ref="AF11:AF12"/>
    <mergeCell ref="D18:D19"/>
    <mergeCell ref="E18:I18"/>
    <mergeCell ref="J18:M18"/>
    <mergeCell ref="Q18:Q19"/>
    <mergeCell ref="S16:W16"/>
    <mergeCell ref="N17:P17"/>
    <mergeCell ref="Q17:S17"/>
    <mergeCell ref="T17:V17"/>
    <mergeCell ref="W17:Y17"/>
    <mergeCell ref="N18:P19"/>
    <mergeCell ref="E19:I19"/>
    <mergeCell ref="J19:M19"/>
    <mergeCell ref="AF18:AF19"/>
    <mergeCell ref="S18:S19"/>
    <mergeCell ref="T18:T19"/>
    <mergeCell ref="V18:V19"/>
    <mergeCell ref="W18:W19"/>
    <mergeCell ref="Y33:Y34"/>
    <mergeCell ref="E36:I36"/>
    <mergeCell ref="J36:M36"/>
    <mergeCell ref="E9:I9"/>
    <mergeCell ref="J9:M9"/>
    <mergeCell ref="D9:D10"/>
    <mergeCell ref="N9:N10"/>
    <mergeCell ref="P9:P10"/>
    <mergeCell ref="Q9:S10"/>
    <mergeCell ref="T9:T10"/>
    <mergeCell ref="E10:I10"/>
    <mergeCell ref="N13:N14"/>
    <mergeCell ref="P13:P14"/>
    <mergeCell ref="Q13:Q14"/>
    <mergeCell ref="S13:S14"/>
    <mergeCell ref="T13:T14"/>
    <mergeCell ref="V13:V14"/>
    <mergeCell ref="W13:Y14"/>
    <mergeCell ref="D11:D12"/>
    <mergeCell ref="N11:N12"/>
    <mergeCell ref="P11:P12"/>
    <mergeCell ref="Q11:Q12"/>
    <mergeCell ref="E11:I11"/>
    <mergeCell ref="J11:M11"/>
    <mergeCell ref="E6:I6"/>
    <mergeCell ref="J6:M6"/>
    <mergeCell ref="N6:P6"/>
    <mergeCell ref="Q6:S6"/>
    <mergeCell ref="T6:V6"/>
    <mergeCell ref="W6:Y6"/>
    <mergeCell ref="AB6:AC6"/>
    <mergeCell ref="D7:D8"/>
    <mergeCell ref="N7:P8"/>
    <mergeCell ref="Q7:Q8"/>
    <mergeCell ref="S7:S8"/>
    <mergeCell ref="T7:T8"/>
    <mergeCell ref="V7:V8"/>
    <mergeCell ref="W7:W8"/>
    <mergeCell ref="Y7:Y8"/>
    <mergeCell ref="Z7:Z8"/>
    <mergeCell ref="AA7:AA8"/>
    <mergeCell ref="AB7:AC8"/>
    <mergeCell ref="E7:I7"/>
    <mergeCell ref="J7:M7"/>
    <mergeCell ref="E8:I8"/>
    <mergeCell ref="J8:M8"/>
    <mergeCell ref="S5:W5"/>
    <mergeCell ref="V9:V10"/>
    <mergeCell ref="W9:W10"/>
    <mergeCell ref="AA13:AA14"/>
    <mergeCell ref="AB13:AC14"/>
    <mergeCell ref="AD13:AD14"/>
    <mergeCell ref="AE13:AE14"/>
    <mergeCell ref="AF13:AF14"/>
    <mergeCell ref="S11:S12"/>
    <mergeCell ref="T11:V12"/>
    <mergeCell ref="W11:W12"/>
    <mergeCell ref="Y11:Y12"/>
    <mergeCell ref="AD11:AD12"/>
    <mergeCell ref="Z11:Z12"/>
    <mergeCell ref="AF7:AF8"/>
    <mergeCell ref="Y9:Y10"/>
    <mergeCell ref="Z9:Z10"/>
    <mergeCell ref="AA9:AA10"/>
    <mergeCell ref="AB9:AC10"/>
    <mergeCell ref="AD9:AD10"/>
    <mergeCell ref="AE9:AE10"/>
    <mergeCell ref="AF9:AF10"/>
    <mergeCell ref="E12:I12"/>
    <mergeCell ref="J12:M12"/>
    <mergeCell ref="E13:I13"/>
    <mergeCell ref="J13:M13"/>
    <mergeCell ref="E14:I14"/>
    <mergeCell ref="J14:M14"/>
    <mergeCell ref="D13:D14"/>
    <mergeCell ref="AB17:AC17"/>
    <mergeCell ref="AA18:AA19"/>
    <mergeCell ref="AB18:AC19"/>
    <mergeCell ref="Z18:Z19"/>
    <mergeCell ref="Z13:Z14"/>
    <mergeCell ref="Y18:Y19"/>
    <mergeCell ref="AD18:AD19"/>
    <mergeCell ref="AE18:AE19"/>
    <mergeCell ref="E17:I17"/>
    <mergeCell ref="J17:M17"/>
    <mergeCell ref="E20:I20"/>
    <mergeCell ref="J20:M20"/>
    <mergeCell ref="N20:N21"/>
    <mergeCell ref="P20:P21"/>
    <mergeCell ref="Q20:S21"/>
    <mergeCell ref="T20:T21"/>
    <mergeCell ref="V20:V21"/>
    <mergeCell ref="Y20:Y21"/>
    <mergeCell ref="AD20:AD21"/>
    <mergeCell ref="AE20:AE21"/>
    <mergeCell ref="E21:I21"/>
    <mergeCell ref="J21:M21"/>
    <mergeCell ref="Z20:Z21"/>
    <mergeCell ref="AA20:AA21"/>
    <mergeCell ref="AB20:AC21"/>
    <mergeCell ref="Z22:Z23"/>
    <mergeCell ref="AA22:AA23"/>
    <mergeCell ref="AB22:AC23"/>
    <mergeCell ref="AD22:AD23"/>
    <mergeCell ref="AE22:AE23"/>
    <mergeCell ref="AF22:AF23"/>
    <mergeCell ref="E23:I23"/>
    <mergeCell ref="J23:M23"/>
    <mergeCell ref="D20:D21"/>
    <mergeCell ref="D22:D23"/>
    <mergeCell ref="E22:I22"/>
    <mergeCell ref="J22:M22"/>
    <mergeCell ref="N22:N23"/>
    <mergeCell ref="P22:P23"/>
    <mergeCell ref="Q22:Q23"/>
    <mergeCell ref="S22:S23"/>
    <mergeCell ref="T22:V23"/>
    <mergeCell ref="W22:W23"/>
    <mergeCell ref="Y22:Y23"/>
    <mergeCell ref="W20:W21"/>
    <mergeCell ref="AF20:AF21"/>
    <mergeCell ref="D24:D25"/>
    <mergeCell ref="E24:I24"/>
    <mergeCell ref="J24:M24"/>
    <mergeCell ref="N24:N25"/>
    <mergeCell ref="P24:P25"/>
    <mergeCell ref="Q24:Q25"/>
    <mergeCell ref="S24:S25"/>
    <mergeCell ref="T24:T25"/>
    <mergeCell ref="V24:V25"/>
    <mergeCell ref="Z24:Z25"/>
    <mergeCell ref="AA24:AA25"/>
    <mergeCell ref="AB24:AC25"/>
    <mergeCell ref="AD24:AD25"/>
    <mergeCell ref="AE24:AE25"/>
    <mergeCell ref="AF24:AF25"/>
    <mergeCell ref="E25:I25"/>
    <mergeCell ref="J25:M25"/>
    <mergeCell ref="S27:W27"/>
    <mergeCell ref="W24:Y25"/>
    <mergeCell ref="AB28:AC28"/>
    <mergeCell ref="D29:D30"/>
    <mergeCell ref="E29:I29"/>
    <mergeCell ref="J29:M29"/>
    <mergeCell ref="N29:P30"/>
    <mergeCell ref="Q29:Q30"/>
    <mergeCell ref="S29:S30"/>
    <mergeCell ref="T29:T30"/>
    <mergeCell ref="V29:V30"/>
    <mergeCell ref="W29:W30"/>
    <mergeCell ref="Y29:Y30"/>
    <mergeCell ref="Z29:Z30"/>
    <mergeCell ref="AA29:AA30"/>
    <mergeCell ref="AB29:AC30"/>
    <mergeCell ref="E28:I28"/>
    <mergeCell ref="J28:M28"/>
    <mergeCell ref="N28:P28"/>
    <mergeCell ref="Q28:S28"/>
    <mergeCell ref="T28:V28"/>
    <mergeCell ref="W28:Y28"/>
    <mergeCell ref="AD29:AD30"/>
    <mergeCell ref="AE29:AE30"/>
    <mergeCell ref="AF29:AF30"/>
    <mergeCell ref="E30:I30"/>
    <mergeCell ref="J30:M30"/>
    <mergeCell ref="D31:D32"/>
    <mergeCell ref="E31:I31"/>
    <mergeCell ref="J31:M31"/>
    <mergeCell ref="N31:N32"/>
    <mergeCell ref="P31:P32"/>
    <mergeCell ref="Q31:S32"/>
    <mergeCell ref="T31:T32"/>
    <mergeCell ref="V31:V32"/>
    <mergeCell ref="W31:W32"/>
    <mergeCell ref="Y31:Y32"/>
    <mergeCell ref="Z31:Z32"/>
    <mergeCell ref="AA31:AA32"/>
    <mergeCell ref="AB31:AC32"/>
    <mergeCell ref="AD31:AD32"/>
    <mergeCell ref="AE31:AE32"/>
    <mergeCell ref="AF31:AF32"/>
    <mergeCell ref="E32:I32"/>
    <mergeCell ref="J32:M32"/>
    <mergeCell ref="D33:D34"/>
    <mergeCell ref="E33:I33"/>
    <mergeCell ref="J33:M33"/>
    <mergeCell ref="N33:N34"/>
    <mergeCell ref="P33:P34"/>
    <mergeCell ref="Q33:Q34"/>
    <mergeCell ref="S33:S34"/>
    <mergeCell ref="T33:V34"/>
    <mergeCell ref="W33:W34"/>
    <mergeCell ref="Z33:Z34"/>
    <mergeCell ref="AA33:AA34"/>
    <mergeCell ref="AB33:AC34"/>
    <mergeCell ref="AD33:AD34"/>
    <mergeCell ref="AE33:AE34"/>
    <mergeCell ref="AF33:AF34"/>
    <mergeCell ref="E34:I34"/>
    <mergeCell ref="J34:M34"/>
    <mergeCell ref="D35:D36"/>
    <mergeCell ref="E35:I35"/>
    <mergeCell ref="J35:M35"/>
    <mergeCell ref="N35:N36"/>
    <mergeCell ref="P35:P36"/>
    <mergeCell ref="Q35:Q36"/>
    <mergeCell ref="S35:S36"/>
    <mergeCell ref="T35:T36"/>
    <mergeCell ref="V35:V36"/>
    <mergeCell ref="W35:Y36"/>
    <mergeCell ref="Z35:Z36"/>
    <mergeCell ref="AA35:AA36"/>
    <mergeCell ref="AB35:AC36"/>
    <mergeCell ref="AD35:AD36"/>
    <mergeCell ref="AE35:AE36"/>
    <mergeCell ref="AF35:AF36"/>
    <mergeCell ref="E49:I49"/>
    <mergeCell ref="J49:M49"/>
    <mergeCell ref="N49:P49"/>
    <mergeCell ref="Q49:S49"/>
    <mergeCell ref="T49:V49"/>
    <mergeCell ref="Y49:Z49"/>
    <mergeCell ref="AH49:AJ49"/>
    <mergeCell ref="AK49:AL49"/>
    <mergeCell ref="D50:D51"/>
    <mergeCell ref="E50:I50"/>
    <mergeCell ref="J50:M50"/>
    <mergeCell ref="N50:P51"/>
    <mergeCell ref="Q50:Q51"/>
    <mergeCell ref="S50:S51"/>
    <mergeCell ref="T50:T51"/>
    <mergeCell ref="V50:V51"/>
    <mergeCell ref="W50:W51"/>
    <mergeCell ref="X50:X51"/>
    <mergeCell ref="Y50:Z51"/>
    <mergeCell ref="AA50:AA51"/>
    <mergeCell ref="AB50:AB51"/>
    <mergeCell ref="AC50:AC51"/>
    <mergeCell ref="E51:I51"/>
    <mergeCell ref="J51:M51"/>
    <mergeCell ref="AH51:AI51"/>
    <mergeCell ref="D52:D53"/>
    <mergeCell ref="E52:I52"/>
    <mergeCell ref="J52:M52"/>
    <mergeCell ref="N52:N53"/>
    <mergeCell ref="P52:P53"/>
    <mergeCell ref="Q52:S53"/>
    <mergeCell ref="T52:T53"/>
    <mergeCell ref="V52:V53"/>
    <mergeCell ref="W52:W53"/>
    <mergeCell ref="X52:X53"/>
    <mergeCell ref="Y52:Z53"/>
    <mergeCell ref="AA52:AA53"/>
    <mergeCell ref="AB52:AB53"/>
    <mergeCell ref="AC52:AC53"/>
    <mergeCell ref="AH52:AI52"/>
    <mergeCell ref="E53:I53"/>
    <mergeCell ref="J53:M53"/>
    <mergeCell ref="AH53:AI53"/>
    <mergeCell ref="D54:D55"/>
    <mergeCell ref="E54:I54"/>
    <mergeCell ref="J54:M54"/>
    <mergeCell ref="N54:N55"/>
    <mergeCell ref="P54:P55"/>
    <mergeCell ref="Q54:Q55"/>
    <mergeCell ref="S54:S55"/>
    <mergeCell ref="T54:V55"/>
    <mergeCell ref="W54:W55"/>
    <mergeCell ref="X54:X55"/>
    <mergeCell ref="Y54:Z55"/>
    <mergeCell ref="AA54:AA55"/>
    <mergeCell ref="AB54:AB55"/>
    <mergeCell ref="AC54:AC55"/>
    <mergeCell ref="E55:I55"/>
    <mergeCell ref="J55:M55"/>
    <mergeCell ref="E58:I58"/>
    <mergeCell ref="J58:M58"/>
    <mergeCell ref="N58:P58"/>
    <mergeCell ref="Q58:S58"/>
    <mergeCell ref="T58:V58"/>
    <mergeCell ref="Y58:Z58"/>
    <mergeCell ref="AH58:AJ58"/>
    <mergeCell ref="AK58:AL58"/>
    <mergeCell ref="D59:D60"/>
    <mergeCell ref="E59:I59"/>
    <mergeCell ref="J59:M59"/>
    <mergeCell ref="N59:P60"/>
    <mergeCell ref="Q59:Q60"/>
    <mergeCell ref="S59:S60"/>
    <mergeCell ref="T59:T60"/>
    <mergeCell ref="V59:V60"/>
    <mergeCell ref="W59:W60"/>
    <mergeCell ref="X59:X60"/>
    <mergeCell ref="Y59:Z60"/>
    <mergeCell ref="AA59:AA60"/>
    <mergeCell ref="AB59:AB60"/>
    <mergeCell ref="AC59:AC60"/>
    <mergeCell ref="E60:I60"/>
    <mergeCell ref="J60:M60"/>
    <mergeCell ref="AH60:AI60"/>
    <mergeCell ref="D61:D62"/>
    <mergeCell ref="E61:I61"/>
    <mergeCell ref="J61:M61"/>
    <mergeCell ref="N61:N62"/>
    <mergeCell ref="P61:P62"/>
    <mergeCell ref="Q61:S62"/>
    <mergeCell ref="T61:T62"/>
    <mergeCell ref="V61:V62"/>
    <mergeCell ref="W61:W62"/>
    <mergeCell ref="X61:X62"/>
    <mergeCell ref="Y61:Z62"/>
    <mergeCell ref="AA61:AA62"/>
    <mergeCell ref="AB61:AB62"/>
    <mergeCell ref="AC61:AC62"/>
    <mergeCell ref="AH61:AI61"/>
    <mergeCell ref="E62:I62"/>
    <mergeCell ref="J62:M62"/>
    <mergeCell ref="AH62:AI62"/>
    <mergeCell ref="X63:X64"/>
    <mergeCell ref="Y63:Z64"/>
    <mergeCell ref="AA63:AA64"/>
    <mergeCell ref="AB63:AB64"/>
    <mergeCell ref="AC63:AC64"/>
    <mergeCell ref="E64:I64"/>
    <mergeCell ref="J64:M64"/>
    <mergeCell ref="D71:D72"/>
    <mergeCell ref="E71:I71"/>
    <mergeCell ref="J71:M71"/>
    <mergeCell ref="E72:I72"/>
    <mergeCell ref="J72:M72"/>
    <mergeCell ref="D63:D64"/>
    <mergeCell ref="E63:I63"/>
    <mergeCell ref="J63:M63"/>
    <mergeCell ref="N63:N64"/>
    <mergeCell ref="P63:P64"/>
    <mergeCell ref="Q63:Q64"/>
    <mergeCell ref="S63:S64"/>
    <mergeCell ref="T63:V64"/>
    <mergeCell ref="W63:W64"/>
    <mergeCell ref="R72:U72"/>
    <mergeCell ref="D75:D76"/>
    <mergeCell ref="E75:I75"/>
    <mergeCell ref="J75:M75"/>
    <mergeCell ref="E76:I76"/>
    <mergeCell ref="J76:M76"/>
    <mergeCell ref="D80:D81"/>
    <mergeCell ref="E80:I80"/>
    <mergeCell ref="J80:M80"/>
    <mergeCell ref="R73:U74"/>
    <mergeCell ref="V80:V81"/>
    <mergeCell ref="W80:AA80"/>
    <mergeCell ref="AB80:AE80"/>
    <mergeCell ref="E81:I81"/>
    <mergeCell ref="J81:M81"/>
    <mergeCell ref="W81:AA81"/>
    <mergeCell ref="AB81:AE81"/>
    <mergeCell ref="D84:D85"/>
    <mergeCell ref="E84:I84"/>
    <mergeCell ref="J84:M84"/>
    <mergeCell ref="V84:V85"/>
    <mergeCell ref="W84:AA84"/>
    <mergeCell ref="AB84:AE84"/>
    <mergeCell ref="E85:I85"/>
    <mergeCell ref="J85:M85"/>
    <mergeCell ref="W85:AA85"/>
    <mergeCell ref="AB85:AE85"/>
    <mergeCell ref="Q82:T83"/>
    <mergeCell ref="E97:I97"/>
    <mergeCell ref="J97:M97"/>
    <mergeCell ref="N97:P97"/>
    <mergeCell ref="Q97:S97"/>
    <mergeCell ref="T97:V97"/>
    <mergeCell ref="Y97:Z97"/>
    <mergeCell ref="AH97:AJ97"/>
    <mergeCell ref="AK97:AL97"/>
    <mergeCell ref="D98:D99"/>
    <mergeCell ref="E98:I98"/>
    <mergeCell ref="J98:M98"/>
    <mergeCell ref="N98:P99"/>
    <mergeCell ref="Q98:Q99"/>
    <mergeCell ref="S98:S99"/>
    <mergeCell ref="T98:T99"/>
    <mergeCell ref="V98:V99"/>
    <mergeCell ref="W98:W99"/>
    <mergeCell ref="X98:X99"/>
    <mergeCell ref="Y98:Z99"/>
    <mergeCell ref="AA98:AA99"/>
    <mergeCell ref="AB98:AB99"/>
    <mergeCell ref="AC98:AC99"/>
    <mergeCell ref="E99:I99"/>
    <mergeCell ref="J99:M99"/>
    <mergeCell ref="AH99:AI99"/>
    <mergeCell ref="D100:D101"/>
    <mergeCell ref="E100:I100"/>
    <mergeCell ref="J100:M100"/>
    <mergeCell ref="N100:N101"/>
    <mergeCell ref="P100:P101"/>
    <mergeCell ref="Q100:S101"/>
    <mergeCell ref="T100:T101"/>
    <mergeCell ref="V100:V101"/>
    <mergeCell ref="W100:W101"/>
    <mergeCell ref="X100:X101"/>
    <mergeCell ref="Y100:Z101"/>
    <mergeCell ref="AA100:AA101"/>
    <mergeCell ref="AB100:AB101"/>
    <mergeCell ref="AC100:AC101"/>
    <mergeCell ref="AH100:AI100"/>
    <mergeCell ref="E101:I101"/>
    <mergeCell ref="J101:M101"/>
    <mergeCell ref="AH101:AI101"/>
    <mergeCell ref="D102:D103"/>
    <mergeCell ref="E102:I102"/>
    <mergeCell ref="J102:M102"/>
    <mergeCell ref="N102:N103"/>
    <mergeCell ref="P102:P103"/>
    <mergeCell ref="Q102:Q103"/>
    <mergeCell ref="S102:S103"/>
    <mergeCell ref="T102:V103"/>
    <mergeCell ref="W102:W103"/>
    <mergeCell ref="X102:X103"/>
    <mergeCell ref="Y102:Z103"/>
    <mergeCell ref="AA102:AA103"/>
    <mergeCell ref="AB102:AB103"/>
    <mergeCell ref="AC102:AC103"/>
    <mergeCell ref="E103:I103"/>
    <mergeCell ref="J103:M103"/>
    <mergeCell ref="E106:I106"/>
    <mergeCell ref="J106:M106"/>
    <mergeCell ref="N106:P106"/>
    <mergeCell ref="Q106:S106"/>
    <mergeCell ref="T106:V106"/>
    <mergeCell ref="Y106:Z106"/>
    <mergeCell ref="AH106:AJ106"/>
    <mergeCell ref="AK106:AL106"/>
    <mergeCell ref="D107:D108"/>
    <mergeCell ref="E107:I107"/>
    <mergeCell ref="J107:M107"/>
    <mergeCell ref="N107:P108"/>
    <mergeCell ref="Q107:Q108"/>
    <mergeCell ref="S107:S108"/>
    <mergeCell ref="T107:T108"/>
    <mergeCell ref="V107:V108"/>
    <mergeCell ref="W107:W108"/>
    <mergeCell ref="X107:X108"/>
    <mergeCell ref="Y107:Z108"/>
    <mergeCell ref="AA107:AA108"/>
    <mergeCell ref="AB107:AB108"/>
    <mergeCell ref="AC107:AC108"/>
    <mergeCell ref="E108:I108"/>
    <mergeCell ref="J108:M108"/>
    <mergeCell ref="AH108:AI108"/>
    <mergeCell ref="AA109:AA110"/>
    <mergeCell ref="AB109:AB110"/>
    <mergeCell ref="AC109:AC110"/>
    <mergeCell ref="AH109:AI109"/>
    <mergeCell ref="E110:I110"/>
    <mergeCell ref="J110:M110"/>
    <mergeCell ref="AH110:AI110"/>
    <mergeCell ref="D109:D110"/>
    <mergeCell ref="E109:I109"/>
    <mergeCell ref="J109:M109"/>
    <mergeCell ref="N109:N110"/>
    <mergeCell ref="P109:P110"/>
    <mergeCell ref="Q109:S110"/>
    <mergeCell ref="T109:T110"/>
    <mergeCell ref="V109:V110"/>
    <mergeCell ref="W109:W110"/>
    <mergeCell ref="D119:D120"/>
    <mergeCell ref="E119:I119"/>
    <mergeCell ref="J119:M119"/>
    <mergeCell ref="E120:I120"/>
    <mergeCell ref="J120:M120"/>
    <mergeCell ref="D111:D112"/>
    <mergeCell ref="E111:I111"/>
    <mergeCell ref="J111:M111"/>
    <mergeCell ref="N111:N112"/>
    <mergeCell ref="D123:D124"/>
    <mergeCell ref="E123:I123"/>
    <mergeCell ref="J123:M123"/>
    <mergeCell ref="E124:I124"/>
    <mergeCell ref="J124:M124"/>
    <mergeCell ref="D128:D129"/>
    <mergeCell ref="E128:I128"/>
    <mergeCell ref="J128:M128"/>
    <mergeCell ref="V128:V129"/>
    <mergeCell ref="D132:D133"/>
    <mergeCell ref="E132:I132"/>
    <mergeCell ref="J132:M132"/>
    <mergeCell ref="V132:V133"/>
    <mergeCell ref="W132:AA132"/>
    <mergeCell ref="AB132:AE132"/>
    <mergeCell ref="E133:I133"/>
    <mergeCell ref="J133:M133"/>
    <mergeCell ref="W133:AA133"/>
    <mergeCell ref="AB133:AE133"/>
    <mergeCell ref="AI82:AL83"/>
    <mergeCell ref="Q121:T122"/>
    <mergeCell ref="AI130:AL131"/>
    <mergeCell ref="Q130:T131"/>
    <mergeCell ref="W128:AA128"/>
    <mergeCell ref="AB128:AE128"/>
    <mergeCell ref="E129:I129"/>
    <mergeCell ref="J129:M129"/>
    <mergeCell ref="W129:AA129"/>
    <mergeCell ref="AB129:AE129"/>
    <mergeCell ref="X111:X112"/>
    <mergeCell ref="Y111:Z112"/>
    <mergeCell ref="AA111:AA112"/>
    <mergeCell ref="AB111:AB112"/>
    <mergeCell ref="AC111:AC112"/>
    <mergeCell ref="E112:I112"/>
    <mergeCell ref="J112:M112"/>
    <mergeCell ref="P111:P112"/>
    <mergeCell ref="Q111:Q112"/>
    <mergeCell ref="S111:S112"/>
    <mergeCell ref="T111:V112"/>
    <mergeCell ref="W111:W112"/>
    <mergeCell ref="X109:X110"/>
    <mergeCell ref="Y109:Z110"/>
  </mergeCells>
  <phoneticPr fontId="2"/>
  <conditionalFormatting sqref="AF15 AF37">
    <cfRule type="expression" dxfId="7" priority="2" stopIfTrue="1">
      <formula>ISERROR(#REF!)</formula>
    </cfRule>
  </conditionalFormatting>
  <conditionalFormatting sqref="AF26">
    <cfRule type="expression" dxfId="6" priority="1" stopIfTrue="1">
      <formula>ISERROR(#REF!)</formula>
    </cfRule>
  </conditionalFormatting>
  <conditionalFormatting sqref="AL39:AL46 AF47:AF48">
    <cfRule type="expression" dxfId="5" priority="5" stopIfTrue="1">
      <formula>ISERROR(#REF!)</formula>
    </cfRule>
  </conditionalFormatting>
  <dataValidations count="1">
    <dataValidation imeMode="off" allowBlank="1" showInputMessage="1" showErrorMessage="1" sqref="N107:V112 N7:Y14 N18:Y25 N98:V103 N50:V55 N59:V64 N29:Y36" xr:uid="{42A1A9F0-9AE5-4C1F-95E5-990D3F07B24F}"/>
  </dataValidations>
  <pageMargins left="0.6692913385826772" right="0.6692913385826772" top="0.59055118110236227" bottom="0.39370078740157483" header="0" footer="0"/>
  <pageSetup paperSize="9" orientation="portrait" horizontalDpi="360" verticalDpi="360" r:id="rId1"/>
  <headerFooter alignWithMargins="0"/>
  <rowBreaks count="1" manualBreakCount="1">
    <brk id="43" min="3" max="3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7CEF-7BA4-4717-BBFF-CEA0FEB986A3}">
  <sheetPr>
    <tabColor rgb="FFFFC000"/>
  </sheetPr>
  <dimension ref="A1:BB137"/>
  <sheetViews>
    <sheetView view="pageBreakPreview" zoomScaleNormal="100" zoomScaleSheetLayoutView="100" workbookViewId="0">
      <selection activeCell="Z3" sqref="Z3"/>
    </sheetView>
  </sheetViews>
  <sheetFormatPr defaultColWidth="2.5" defaultRowHeight="16.5" customHeight="1" x14ac:dyDescent="0.15"/>
  <cols>
    <col min="1" max="3" width="6.75" style="1" customWidth="1"/>
    <col min="4" max="4" width="2.5" style="1" customWidth="1"/>
    <col min="5" max="13" width="2.5" style="1"/>
    <col min="14" max="17" width="2.5" style="1" customWidth="1"/>
    <col min="18" max="18" width="2.5" style="1"/>
    <col min="19" max="20" width="2.5" style="1" customWidth="1"/>
    <col min="21" max="21" width="2.5" style="1"/>
    <col min="22" max="24" width="2.5" style="1" customWidth="1"/>
    <col min="25" max="25" width="2.5" style="1"/>
    <col min="26" max="32" width="2.5" style="1" customWidth="1"/>
    <col min="33" max="33" width="2.5" style="1"/>
    <col min="34" max="34" width="2.5" style="1" customWidth="1"/>
    <col min="35" max="35" width="2.5" style="1"/>
    <col min="36" max="36" width="2.5" style="1" customWidth="1"/>
    <col min="37" max="39" width="2.5" style="1"/>
    <col min="40" max="40" width="2.5" style="1" customWidth="1"/>
    <col min="41" max="41" width="2.5" style="1"/>
    <col min="42" max="42" width="8.75" style="1" customWidth="1"/>
    <col min="43" max="44" width="2.5" style="1"/>
    <col min="45" max="45" width="2.5" style="1" customWidth="1"/>
    <col min="46" max="16384" width="2.5" style="1"/>
  </cols>
  <sheetData>
    <row r="1" spans="1:42" s="208" customFormat="1" ht="24" customHeight="1" x14ac:dyDescent="0.15">
      <c r="D1" s="18" t="s">
        <v>52</v>
      </c>
      <c r="E1" s="17"/>
      <c r="F1" s="17"/>
      <c r="G1" s="17"/>
      <c r="H1" s="16"/>
      <c r="I1" s="16"/>
      <c r="J1" s="16"/>
      <c r="K1" s="16"/>
      <c r="L1" s="16"/>
      <c r="M1" s="16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</row>
    <row r="2" spans="1:42" s="208" customFormat="1" ht="9" customHeight="1" x14ac:dyDescent="0.15">
      <c r="D2" s="18"/>
      <c r="E2" s="17"/>
      <c r="F2" s="17"/>
      <c r="G2" s="17"/>
      <c r="H2" s="16"/>
      <c r="I2" s="16"/>
      <c r="J2" s="16"/>
      <c r="K2" s="16"/>
      <c r="L2" s="16"/>
      <c r="M2" s="16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42" s="208" customFormat="1" ht="15" customHeight="1" x14ac:dyDescent="0.15">
      <c r="D3" s="14" t="s">
        <v>13</v>
      </c>
      <c r="E3" s="13"/>
      <c r="F3" s="13"/>
      <c r="G3" s="13"/>
      <c r="H3" s="12"/>
      <c r="I3" s="12"/>
      <c r="J3" s="12"/>
      <c r="K3" s="12"/>
      <c r="L3" s="12"/>
      <c r="M3" s="12"/>
      <c r="N3" s="209"/>
    </row>
    <row r="4" spans="1:42" s="208" customFormat="1" ht="7.5" customHeight="1" x14ac:dyDescent="0.15">
      <c r="D4" s="14"/>
      <c r="E4" s="13"/>
      <c r="F4" s="13"/>
      <c r="G4" s="13"/>
      <c r="H4" s="12"/>
      <c r="I4" s="12"/>
      <c r="J4" s="12"/>
      <c r="K4" s="12"/>
      <c r="L4" s="12"/>
      <c r="M4" s="12"/>
      <c r="N4" s="209"/>
    </row>
    <row r="5" spans="1:42" s="208" customFormat="1" ht="19.5" customHeight="1" thickBot="1" x14ac:dyDescent="0.2">
      <c r="D5" s="20" t="s">
        <v>12</v>
      </c>
      <c r="E5" s="32"/>
      <c r="F5" s="32"/>
      <c r="G5" s="32"/>
      <c r="H5" s="32"/>
      <c r="I5" s="32"/>
      <c r="J5" s="5"/>
      <c r="K5" s="5"/>
      <c r="L5" s="5"/>
      <c r="M5" s="5"/>
      <c r="N5" s="5"/>
      <c r="O5" s="5"/>
      <c r="P5" s="5"/>
      <c r="Q5" s="5"/>
      <c r="R5" s="4"/>
      <c r="S5" s="544" t="s">
        <v>9</v>
      </c>
      <c r="T5" s="544"/>
      <c r="U5" s="544"/>
      <c r="V5" s="544"/>
      <c r="W5" s="544"/>
    </row>
    <row r="6" spans="1:42" s="208" customFormat="1" ht="15" customHeight="1" thickBot="1" x14ac:dyDescent="0.2">
      <c r="D6" s="19" t="s">
        <v>8</v>
      </c>
      <c r="E6" s="756" t="s">
        <v>7</v>
      </c>
      <c r="F6" s="757"/>
      <c r="G6" s="757"/>
      <c r="H6" s="757"/>
      <c r="I6" s="758"/>
      <c r="J6" s="756" t="s">
        <v>6</v>
      </c>
      <c r="K6" s="757"/>
      <c r="L6" s="757"/>
      <c r="M6" s="758"/>
      <c r="N6" s="756">
        <v>1</v>
      </c>
      <c r="O6" s="757"/>
      <c r="P6" s="758"/>
      <c r="Q6" s="759">
        <v>2</v>
      </c>
      <c r="R6" s="760"/>
      <c r="S6" s="761"/>
      <c r="T6" s="759">
        <v>3</v>
      </c>
      <c r="U6" s="760"/>
      <c r="V6" s="761"/>
      <c r="W6" s="759">
        <v>4</v>
      </c>
      <c r="X6" s="760"/>
      <c r="Y6" s="760"/>
      <c r="Z6" s="242" t="s">
        <v>5</v>
      </c>
      <c r="AA6" s="243" t="s">
        <v>4</v>
      </c>
      <c r="AB6" s="756" t="s">
        <v>3</v>
      </c>
      <c r="AC6" s="762"/>
      <c r="AD6" s="244" t="s">
        <v>2</v>
      </c>
      <c r="AE6" s="243" t="s">
        <v>1</v>
      </c>
      <c r="AF6" s="245" t="s">
        <v>0</v>
      </c>
      <c r="AG6" s="11"/>
      <c r="AH6" s="33" t="s">
        <v>129</v>
      </c>
      <c r="AI6" s="215"/>
      <c r="AJ6" s="215"/>
      <c r="AK6" s="215"/>
      <c r="AL6" s="215"/>
      <c r="AM6" s="215"/>
      <c r="AP6" s="34">
        <v>1</v>
      </c>
    </row>
    <row r="7" spans="1:42" s="208" customFormat="1" ht="15" customHeight="1" x14ac:dyDescent="0.15">
      <c r="A7" s="208">
        <f>(AP6*100)+(AF7*10)+1</f>
        <v>111</v>
      </c>
      <c r="D7" s="529">
        <v>1</v>
      </c>
      <c r="E7" s="530" t="s">
        <v>92</v>
      </c>
      <c r="F7" s="531"/>
      <c r="G7" s="531"/>
      <c r="H7" s="531"/>
      <c r="I7" s="532"/>
      <c r="J7" s="533" t="s">
        <v>93</v>
      </c>
      <c r="K7" s="534"/>
      <c r="L7" s="534"/>
      <c r="M7" s="535"/>
      <c r="N7" s="605"/>
      <c r="O7" s="606"/>
      <c r="P7" s="607"/>
      <c r="Q7" s="608">
        <v>6</v>
      </c>
      <c r="R7" s="180"/>
      <c r="S7" s="592">
        <v>3</v>
      </c>
      <c r="T7" s="608">
        <v>6</v>
      </c>
      <c r="U7" s="180"/>
      <c r="V7" s="592">
        <v>3</v>
      </c>
      <c r="W7" s="608">
        <v>6</v>
      </c>
      <c r="X7" s="180"/>
      <c r="Y7" s="592">
        <v>0</v>
      </c>
      <c r="Z7" s="593">
        <f>Q7+T7+W7</f>
        <v>18</v>
      </c>
      <c r="AA7" s="595">
        <f>S7+V7+Y7</f>
        <v>6</v>
      </c>
      <c r="AB7" s="597">
        <f>Z7/(AA7+Z7)</f>
        <v>0.75</v>
      </c>
      <c r="AC7" s="598"/>
      <c r="AD7" s="601">
        <f>COUNTIF(N7:Y8,"○")</f>
        <v>3</v>
      </c>
      <c r="AE7" s="602">
        <f>COUNTIF(N7:Y8,"×")</f>
        <v>0</v>
      </c>
      <c r="AF7" s="591">
        <f>RANK(AP8,AP8:AP14,1)</f>
        <v>1</v>
      </c>
      <c r="AG7" s="216"/>
      <c r="AH7" s="35" t="s">
        <v>16</v>
      </c>
      <c r="AI7" s="217"/>
      <c r="AJ7" s="217"/>
      <c r="AK7" s="217"/>
    </row>
    <row r="8" spans="1:42" s="208" customFormat="1" ht="15" customHeight="1" x14ac:dyDescent="0.15">
      <c r="A8" s="208">
        <f>(AP6*100)+(AF7*10)+2</f>
        <v>112</v>
      </c>
      <c r="D8" s="490"/>
      <c r="E8" s="702" t="s">
        <v>106</v>
      </c>
      <c r="F8" s="703"/>
      <c r="G8" s="703"/>
      <c r="H8" s="703"/>
      <c r="I8" s="704"/>
      <c r="J8" s="496" t="s">
        <v>94</v>
      </c>
      <c r="K8" s="497"/>
      <c r="L8" s="497"/>
      <c r="M8" s="498"/>
      <c r="N8" s="605"/>
      <c r="O8" s="606"/>
      <c r="P8" s="607"/>
      <c r="Q8" s="609"/>
      <c r="R8" s="181" t="str">
        <f>IF(Q7&lt;S7,"×",IF(Q7&gt;S7,"○",IF(Q7="","",IF(S7="","",))))</f>
        <v>○</v>
      </c>
      <c r="S8" s="610"/>
      <c r="T8" s="609"/>
      <c r="U8" s="181" t="str">
        <f>IF(T7&lt;V7,"×",IF(T7&gt;V7,"○",IF(T7="","",IF(V7="","",))))</f>
        <v>○</v>
      </c>
      <c r="V8" s="610"/>
      <c r="W8" s="584"/>
      <c r="X8" s="182" t="str">
        <f>IF(W7&lt;Y7,"×",IF(W7&gt;Y7,"○",IF(W7="","",IF(Y7="","",))))</f>
        <v>○</v>
      </c>
      <c r="Y8" s="585"/>
      <c r="Z8" s="594"/>
      <c r="AA8" s="596"/>
      <c r="AB8" s="599"/>
      <c r="AC8" s="600"/>
      <c r="AD8" s="556"/>
      <c r="AE8" s="558"/>
      <c r="AF8" s="560"/>
      <c r="AG8" s="216"/>
      <c r="AH8" s="35" t="s">
        <v>36</v>
      </c>
      <c r="AI8" s="220"/>
      <c r="AJ8" s="221"/>
      <c r="AK8" s="220"/>
      <c r="AP8" s="208">
        <f>RANK(AD7,$AD7:$AD14,0)*10+RANK(AB7,$AB7:$AC14,)</f>
        <v>11</v>
      </c>
    </row>
    <row r="9" spans="1:42" s="208" customFormat="1" ht="15" customHeight="1" x14ac:dyDescent="0.15">
      <c r="A9" s="208">
        <f>(AP6*100)+(AF9*10)+1</f>
        <v>121</v>
      </c>
      <c r="D9" s="474">
        <v>2</v>
      </c>
      <c r="E9" s="476" t="s">
        <v>95</v>
      </c>
      <c r="F9" s="477"/>
      <c r="G9" s="477"/>
      <c r="H9" s="477"/>
      <c r="I9" s="478"/>
      <c r="J9" s="715" t="s">
        <v>96</v>
      </c>
      <c r="K9" s="716"/>
      <c r="L9" s="716"/>
      <c r="M9" s="717"/>
      <c r="N9" s="567">
        <f>S7</f>
        <v>3</v>
      </c>
      <c r="O9" s="183"/>
      <c r="P9" s="565">
        <f>Q7</f>
        <v>6</v>
      </c>
      <c r="Q9" s="569"/>
      <c r="R9" s="570"/>
      <c r="S9" s="586"/>
      <c r="T9" s="567">
        <v>6</v>
      </c>
      <c r="U9" s="183"/>
      <c r="V9" s="565">
        <v>4</v>
      </c>
      <c r="W9" s="567">
        <v>6</v>
      </c>
      <c r="X9" s="183"/>
      <c r="Y9" s="565">
        <v>2</v>
      </c>
      <c r="Z9" s="575">
        <f>N9+T9+W9</f>
        <v>15</v>
      </c>
      <c r="AA9" s="577">
        <f>P9+V9+Y9</f>
        <v>12</v>
      </c>
      <c r="AB9" s="552">
        <f>Z9/(AA9+Z9)</f>
        <v>0.55555555555555558</v>
      </c>
      <c r="AC9" s="553"/>
      <c r="AD9" s="556">
        <f>COUNTIF(N9:Y10,"○")</f>
        <v>2</v>
      </c>
      <c r="AE9" s="558">
        <f>COUNTIF(N9:Y10,"×")</f>
        <v>1</v>
      </c>
      <c r="AF9" s="560">
        <f>RANK(AP10,AP8:AP14,1)</f>
        <v>2</v>
      </c>
      <c r="AG9" s="216"/>
      <c r="AH9" s="35" t="s">
        <v>37</v>
      </c>
      <c r="AI9" s="220"/>
      <c r="AJ9" s="221"/>
      <c r="AK9" s="220"/>
    </row>
    <row r="10" spans="1:42" s="208" customFormat="1" ht="15" customHeight="1" x14ac:dyDescent="0.15">
      <c r="A10" s="208">
        <f>(AP6*100)+(AF9*10)+2</f>
        <v>122</v>
      </c>
      <c r="D10" s="490"/>
      <c r="E10" s="702" t="s">
        <v>97</v>
      </c>
      <c r="F10" s="703"/>
      <c r="G10" s="703"/>
      <c r="H10" s="703"/>
      <c r="I10" s="704"/>
      <c r="J10" s="496" t="s">
        <v>98</v>
      </c>
      <c r="K10" s="497"/>
      <c r="L10" s="497"/>
      <c r="M10" s="498"/>
      <c r="N10" s="584"/>
      <c r="O10" s="181" t="str">
        <f>IF(N9&lt;P9,"×",IF(N9&gt;P9,"○",IF(Q7="","",IF(S7="","",))))</f>
        <v>×</v>
      </c>
      <c r="P10" s="585"/>
      <c r="Q10" s="587"/>
      <c r="R10" s="588"/>
      <c r="S10" s="589"/>
      <c r="T10" s="584"/>
      <c r="U10" s="182" t="str">
        <f>IF(T9&lt;V9,"×",IF(T9&gt;V9,"○",IF(T9="","",IF(V9="","",))))</f>
        <v>○</v>
      </c>
      <c r="V10" s="585"/>
      <c r="W10" s="584"/>
      <c r="X10" s="182" t="str">
        <f>IF(W9&lt;Y9,"×",IF(W9&gt;Y9,"○",IF(W9="","",IF(Y9="","",))))</f>
        <v>○</v>
      </c>
      <c r="Y10" s="585"/>
      <c r="Z10" s="590"/>
      <c r="AA10" s="579"/>
      <c r="AB10" s="603"/>
      <c r="AC10" s="604"/>
      <c r="AD10" s="556"/>
      <c r="AE10" s="558"/>
      <c r="AF10" s="560"/>
      <c r="AG10" s="216"/>
      <c r="AH10" s="35" t="s">
        <v>38</v>
      </c>
      <c r="AI10" s="220"/>
      <c r="AJ10" s="221"/>
      <c r="AK10" s="220"/>
      <c r="AP10" s="208">
        <f>RANK(AD9,$AD7:$AD14,0)*10+RANK(AB9,$AB7:$AC14,)</f>
        <v>22</v>
      </c>
    </row>
    <row r="11" spans="1:42" s="208" customFormat="1" ht="15" customHeight="1" x14ac:dyDescent="0.15">
      <c r="A11" s="208">
        <f>(AP6*100)+(AF11*10)+1</f>
        <v>131</v>
      </c>
      <c r="D11" s="474">
        <v>3</v>
      </c>
      <c r="E11" s="476" t="s">
        <v>99</v>
      </c>
      <c r="F11" s="477"/>
      <c r="G11" s="477"/>
      <c r="H11" s="477"/>
      <c r="I11" s="478"/>
      <c r="J11" s="715" t="s">
        <v>100</v>
      </c>
      <c r="K11" s="716"/>
      <c r="L11" s="716"/>
      <c r="M11" s="717"/>
      <c r="N11" s="567">
        <f>V7</f>
        <v>3</v>
      </c>
      <c r="O11" s="183"/>
      <c r="P11" s="565">
        <f>T7</f>
        <v>6</v>
      </c>
      <c r="Q11" s="567">
        <f>V9</f>
        <v>4</v>
      </c>
      <c r="R11" s="183"/>
      <c r="S11" s="565">
        <f>T9</f>
        <v>6</v>
      </c>
      <c r="T11" s="569"/>
      <c r="U11" s="570"/>
      <c r="V11" s="586"/>
      <c r="W11" s="567">
        <v>6</v>
      </c>
      <c r="X11" s="183"/>
      <c r="Y11" s="565">
        <v>3</v>
      </c>
      <c r="Z11" s="575">
        <f>N11+Q11+W11</f>
        <v>13</v>
      </c>
      <c r="AA11" s="577">
        <f>P11+S11+Y11</f>
        <v>15</v>
      </c>
      <c r="AB11" s="580">
        <f>Z11/(AA11+Z11)</f>
        <v>0.4642857142857143</v>
      </c>
      <c r="AC11" s="581"/>
      <c r="AD11" s="556">
        <f t="shared" ref="AD11" si="0">COUNTIF(N11:Y12,"○")</f>
        <v>1</v>
      </c>
      <c r="AE11" s="558">
        <f t="shared" ref="AE11" si="1">COUNTIF(N11:Y12,"×")</f>
        <v>2</v>
      </c>
      <c r="AF11" s="560">
        <f>RANK(AP12,AP8:AP14,1)</f>
        <v>3</v>
      </c>
      <c r="AG11" s="216"/>
      <c r="AH11" s="35" t="s">
        <v>39</v>
      </c>
      <c r="AI11" s="220"/>
      <c r="AJ11" s="221"/>
      <c r="AK11" s="220"/>
    </row>
    <row r="12" spans="1:42" s="208" customFormat="1" ht="15" customHeight="1" x14ac:dyDescent="0.15">
      <c r="A12" s="208">
        <f>(AP6*100)+(AF11*10)+2</f>
        <v>132</v>
      </c>
      <c r="D12" s="490"/>
      <c r="E12" s="493" t="s">
        <v>101</v>
      </c>
      <c r="F12" s="494"/>
      <c r="G12" s="494"/>
      <c r="H12" s="494"/>
      <c r="I12" s="495"/>
      <c r="J12" s="712" t="s">
        <v>102</v>
      </c>
      <c r="K12" s="713"/>
      <c r="L12" s="713"/>
      <c r="M12" s="714"/>
      <c r="N12" s="584"/>
      <c r="O12" s="184" t="str">
        <f>IF(N11&lt;P11,"×",IF(N11&gt;P11,"○",IF(V7="","",IF(T7="","",))))</f>
        <v>×</v>
      </c>
      <c r="P12" s="585"/>
      <c r="Q12" s="584"/>
      <c r="R12" s="184" t="str">
        <f>IF(Q11&lt;S11,"×",IF(Q11&gt;S11,"○",IF(T9="","",IF(V9="","",))))</f>
        <v>×</v>
      </c>
      <c r="S12" s="585"/>
      <c r="T12" s="587"/>
      <c r="U12" s="588"/>
      <c r="V12" s="589"/>
      <c r="W12" s="584"/>
      <c r="X12" s="182" t="str">
        <f>IF(W11&lt;Y11,"×",IF(W11&gt;Y11,"○",IF(W11="","",IF(Y11="","",))))</f>
        <v>○</v>
      </c>
      <c r="Y12" s="585"/>
      <c r="Z12" s="590"/>
      <c r="AA12" s="579"/>
      <c r="AB12" s="582"/>
      <c r="AC12" s="583"/>
      <c r="AD12" s="556"/>
      <c r="AE12" s="558"/>
      <c r="AF12" s="560"/>
      <c r="AG12" s="216"/>
      <c r="AH12" s="35" t="s">
        <v>40</v>
      </c>
      <c r="AI12" s="220"/>
      <c r="AJ12" s="221"/>
      <c r="AK12" s="220"/>
      <c r="AP12" s="208">
        <f>RANK(AD11,$AD7:$AD14,0)*10+RANK(AB11,$AB7:$AC14,)</f>
        <v>33</v>
      </c>
    </row>
    <row r="13" spans="1:42" s="208" customFormat="1" ht="15" customHeight="1" x14ac:dyDescent="0.15">
      <c r="A13" s="208">
        <f>(AP6*100)+(AF13*10)+1</f>
        <v>141</v>
      </c>
      <c r="D13" s="474">
        <v>4</v>
      </c>
      <c r="E13" s="476" t="s">
        <v>103</v>
      </c>
      <c r="F13" s="477"/>
      <c r="G13" s="477"/>
      <c r="H13" s="477"/>
      <c r="I13" s="478"/>
      <c r="J13" s="479" t="s">
        <v>104</v>
      </c>
      <c r="K13" s="480"/>
      <c r="L13" s="480"/>
      <c r="M13" s="481"/>
      <c r="N13" s="567">
        <f>Y7</f>
        <v>0</v>
      </c>
      <c r="O13" s="183"/>
      <c r="P13" s="565">
        <f>W7</f>
        <v>6</v>
      </c>
      <c r="Q13" s="567">
        <f>Y9</f>
        <v>2</v>
      </c>
      <c r="R13" s="183"/>
      <c r="S13" s="565">
        <f>W9</f>
        <v>6</v>
      </c>
      <c r="T13" s="567">
        <f>Y11</f>
        <v>3</v>
      </c>
      <c r="U13" s="183"/>
      <c r="V13" s="565">
        <f>W11</f>
        <v>6</v>
      </c>
      <c r="W13" s="569"/>
      <c r="X13" s="570"/>
      <c r="Y13" s="571"/>
      <c r="Z13" s="575">
        <f>N13+Q13+T13</f>
        <v>5</v>
      </c>
      <c r="AA13" s="577">
        <f>P13+S13+V13</f>
        <v>18</v>
      </c>
      <c r="AB13" s="552">
        <f>Z13/(AA13+Z13)</f>
        <v>0.21739130434782608</v>
      </c>
      <c r="AC13" s="553"/>
      <c r="AD13" s="556">
        <f>COUNTIF(N13:Y14,"○")</f>
        <v>0</v>
      </c>
      <c r="AE13" s="558">
        <f t="shared" ref="AE13" si="2">COUNTIF(N13:Y14,"×")</f>
        <v>3</v>
      </c>
      <c r="AF13" s="560">
        <f>RANK(AP14,AP8:AP14,1)</f>
        <v>4</v>
      </c>
      <c r="AG13" s="216"/>
      <c r="AH13" s="35" t="s">
        <v>41</v>
      </c>
      <c r="AI13" s="220"/>
      <c r="AJ13" s="221"/>
      <c r="AK13" s="220"/>
    </row>
    <row r="14" spans="1:42" ht="15" customHeight="1" thickBot="1" x14ac:dyDescent="0.2">
      <c r="A14" s="208">
        <f>(AP6*100)+(AF13*10)+2</f>
        <v>142</v>
      </c>
      <c r="B14" s="208"/>
      <c r="C14" s="208"/>
      <c r="D14" s="475"/>
      <c r="E14" s="482" t="s">
        <v>105</v>
      </c>
      <c r="F14" s="483"/>
      <c r="G14" s="483"/>
      <c r="H14" s="483"/>
      <c r="I14" s="484"/>
      <c r="J14" s="485" t="s">
        <v>104</v>
      </c>
      <c r="K14" s="486"/>
      <c r="L14" s="486"/>
      <c r="M14" s="487"/>
      <c r="N14" s="568"/>
      <c r="O14" s="185" t="str">
        <f>IF(N13&lt;P13,"×",IF(N13&gt;P13,"○",IF(Y7="","",IF(W7="","",))))</f>
        <v>×</v>
      </c>
      <c r="P14" s="566"/>
      <c r="Q14" s="568"/>
      <c r="R14" s="186" t="str">
        <f>IF(Q13&lt;S13,"×",IF(Q13&gt;S13,"○",IF(Y9="","",IF(W9="","",))))</f>
        <v>×</v>
      </c>
      <c r="S14" s="566"/>
      <c r="T14" s="568"/>
      <c r="U14" s="186" t="str">
        <f>IF(T13&lt;V13,"×",IF(T13&gt;V13,"○",IF(W11="","",IF(Y11="","",))))</f>
        <v>×</v>
      </c>
      <c r="V14" s="566"/>
      <c r="W14" s="572"/>
      <c r="X14" s="573"/>
      <c r="Y14" s="574"/>
      <c r="Z14" s="576"/>
      <c r="AA14" s="578"/>
      <c r="AB14" s="554"/>
      <c r="AC14" s="555"/>
      <c r="AD14" s="557"/>
      <c r="AE14" s="559"/>
      <c r="AF14" s="561"/>
      <c r="AG14" s="216"/>
      <c r="AH14" s="209"/>
      <c r="AI14" s="209"/>
      <c r="AJ14" s="209"/>
      <c r="AK14" s="209"/>
      <c r="AL14" s="208"/>
      <c r="AM14" s="208"/>
      <c r="AP14" s="208">
        <f>RANK(AD13,$AD7:$AD14,0)*10+RANK(AB13,$AB7:$AC14,)</f>
        <v>44</v>
      </c>
    </row>
    <row r="15" spans="1:42" ht="7.5" customHeight="1" x14ac:dyDescent="0.15">
      <c r="D15" s="209"/>
      <c r="E15" s="223"/>
      <c r="F15" s="223"/>
      <c r="G15" s="223"/>
      <c r="H15" s="223"/>
      <c r="I15" s="223"/>
      <c r="J15" s="22"/>
      <c r="K15" s="223"/>
      <c r="L15" s="223"/>
      <c r="M15" s="223"/>
      <c r="N15" s="219"/>
      <c r="O15" s="224"/>
      <c r="P15" s="219"/>
      <c r="Q15" s="219"/>
      <c r="R15" s="224"/>
      <c r="S15" s="219"/>
      <c r="T15" s="219"/>
      <c r="U15" s="224"/>
      <c r="V15" s="219"/>
      <c r="W15" s="219"/>
      <c r="X15" s="219"/>
      <c r="Y15" s="219"/>
      <c r="Z15" s="224"/>
      <c r="AA15" s="224"/>
      <c r="AB15" s="209"/>
      <c r="AC15" s="209"/>
      <c r="AD15" s="224"/>
      <c r="AE15" s="224"/>
      <c r="AF15" s="224"/>
      <c r="AG15" s="208"/>
      <c r="AH15" s="209"/>
      <c r="AI15" s="209"/>
      <c r="AJ15" s="209"/>
      <c r="AK15" s="209"/>
      <c r="AL15" s="208"/>
      <c r="AM15" s="208"/>
    </row>
    <row r="16" spans="1:42" ht="19.5" customHeight="1" thickBot="1" x14ac:dyDescent="0.2">
      <c r="D16" s="20" t="s">
        <v>11</v>
      </c>
      <c r="E16" s="32"/>
      <c r="F16" s="32"/>
      <c r="G16" s="32"/>
      <c r="H16" s="32"/>
      <c r="I16" s="32"/>
      <c r="J16" s="5"/>
      <c r="K16" s="5"/>
      <c r="L16" s="5"/>
      <c r="M16" s="5"/>
      <c r="N16" s="5"/>
      <c r="O16" s="5"/>
      <c r="P16" s="5"/>
      <c r="Q16" s="5"/>
      <c r="R16" s="4"/>
      <c r="S16" s="544" t="s">
        <v>9</v>
      </c>
      <c r="T16" s="544"/>
      <c r="U16" s="544"/>
      <c r="V16" s="544"/>
      <c r="W16" s="544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</row>
    <row r="17" spans="1:42" ht="15" customHeight="1" thickBot="1" x14ac:dyDescent="0.2">
      <c r="A17" s="208"/>
      <c r="B17" s="208"/>
      <c r="C17" s="208"/>
      <c r="D17" s="19" t="s">
        <v>8</v>
      </c>
      <c r="E17" s="756" t="s">
        <v>7</v>
      </c>
      <c r="F17" s="757"/>
      <c r="G17" s="757"/>
      <c r="H17" s="757"/>
      <c r="I17" s="758"/>
      <c r="J17" s="756" t="s">
        <v>6</v>
      </c>
      <c r="K17" s="757"/>
      <c r="L17" s="757"/>
      <c r="M17" s="758"/>
      <c r="N17" s="756">
        <v>1</v>
      </c>
      <c r="O17" s="757"/>
      <c r="P17" s="758"/>
      <c r="Q17" s="759">
        <v>2</v>
      </c>
      <c r="R17" s="760"/>
      <c r="S17" s="761"/>
      <c r="T17" s="759">
        <v>3</v>
      </c>
      <c r="U17" s="760"/>
      <c r="V17" s="761"/>
      <c r="W17" s="759">
        <v>4</v>
      </c>
      <c r="X17" s="760"/>
      <c r="Y17" s="760"/>
      <c r="Z17" s="242" t="s">
        <v>5</v>
      </c>
      <c r="AA17" s="243" t="s">
        <v>4</v>
      </c>
      <c r="AB17" s="756" t="s">
        <v>3</v>
      </c>
      <c r="AC17" s="762"/>
      <c r="AD17" s="244" t="s">
        <v>2</v>
      </c>
      <c r="AE17" s="243" t="s">
        <v>1</v>
      </c>
      <c r="AF17" s="245" t="s">
        <v>0</v>
      </c>
      <c r="AG17" s="11"/>
      <c r="AH17" s="37" t="s">
        <v>130</v>
      </c>
      <c r="AI17" s="215"/>
      <c r="AJ17" s="215"/>
      <c r="AK17" s="215"/>
      <c r="AL17" s="215"/>
      <c r="AM17" s="215"/>
      <c r="AP17" s="34">
        <v>2</v>
      </c>
    </row>
    <row r="18" spans="1:42" ht="15" customHeight="1" x14ac:dyDescent="0.15">
      <c r="A18" s="208">
        <f>(AP17*100)+(AF18*10)+1</f>
        <v>211</v>
      </c>
      <c r="B18" s="208"/>
      <c r="C18" s="208"/>
      <c r="D18" s="529">
        <v>1</v>
      </c>
      <c r="E18" s="530" t="s">
        <v>107</v>
      </c>
      <c r="F18" s="531"/>
      <c r="G18" s="531"/>
      <c r="H18" s="531"/>
      <c r="I18" s="532"/>
      <c r="J18" s="533" t="s">
        <v>108</v>
      </c>
      <c r="K18" s="534"/>
      <c r="L18" s="534"/>
      <c r="M18" s="535"/>
      <c r="N18" s="605"/>
      <c r="O18" s="606"/>
      <c r="P18" s="607"/>
      <c r="Q18" s="608">
        <v>6</v>
      </c>
      <c r="R18" s="180"/>
      <c r="S18" s="592">
        <v>1</v>
      </c>
      <c r="T18" s="608">
        <v>6</v>
      </c>
      <c r="U18" s="180"/>
      <c r="V18" s="592">
        <v>0</v>
      </c>
      <c r="W18" s="608">
        <v>6</v>
      </c>
      <c r="X18" s="180"/>
      <c r="Y18" s="592">
        <v>0</v>
      </c>
      <c r="Z18" s="593">
        <f>Q18+T18+W18</f>
        <v>18</v>
      </c>
      <c r="AA18" s="595">
        <f>S18+V18+Y18</f>
        <v>1</v>
      </c>
      <c r="AB18" s="597">
        <f>Z18/(AA18+Z18)</f>
        <v>0.94736842105263153</v>
      </c>
      <c r="AC18" s="598"/>
      <c r="AD18" s="601">
        <f>COUNTIF(N18:Y19,"○")</f>
        <v>3</v>
      </c>
      <c r="AE18" s="602">
        <f>COUNTIF(N18:Y19,"×")</f>
        <v>0</v>
      </c>
      <c r="AF18" s="591">
        <f>RANK(AP19,AP19:AP25,1)</f>
        <v>1</v>
      </c>
      <c r="AG18" s="216"/>
      <c r="AH18" s="35" t="s">
        <v>16</v>
      </c>
      <c r="AI18" s="217"/>
      <c r="AJ18" s="217"/>
      <c r="AK18" s="217"/>
      <c r="AL18" s="208"/>
      <c r="AM18" s="208"/>
      <c r="AP18" s="208"/>
    </row>
    <row r="19" spans="1:42" ht="15" customHeight="1" x14ac:dyDescent="0.15">
      <c r="A19" s="208">
        <f>(AP17*100)+(AF18*10)+2</f>
        <v>212</v>
      </c>
      <c r="B19" s="208"/>
      <c r="C19" s="208"/>
      <c r="D19" s="490"/>
      <c r="E19" s="493" t="s">
        <v>109</v>
      </c>
      <c r="F19" s="494"/>
      <c r="G19" s="494"/>
      <c r="H19" s="494"/>
      <c r="I19" s="495"/>
      <c r="J19" s="496" t="s">
        <v>110</v>
      </c>
      <c r="K19" s="497"/>
      <c r="L19" s="497"/>
      <c r="M19" s="498"/>
      <c r="N19" s="605"/>
      <c r="O19" s="606"/>
      <c r="P19" s="607"/>
      <c r="Q19" s="609"/>
      <c r="R19" s="181" t="str">
        <f>IF(Q18&lt;S18,"×",IF(Q18&gt;S18,"○",IF(Q18="","",IF(S18="","",))))</f>
        <v>○</v>
      </c>
      <c r="S19" s="610"/>
      <c r="T19" s="609"/>
      <c r="U19" s="181" t="str">
        <f>IF(T18&lt;V18,"×",IF(T18&gt;V18,"○",IF(T18="","",IF(V18="","",))))</f>
        <v>○</v>
      </c>
      <c r="V19" s="610"/>
      <c r="W19" s="584"/>
      <c r="X19" s="182" t="str">
        <f>IF(W18&lt;Y18,"×",IF(W18&gt;Y18,"○",IF(W18="","",IF(Y18="","",))))</f>
        <v>○</v>
      </c>
      <c r="Y19" s="585"/>
      <c r="Z19" s="594"/>
      <c r="AA19" s="596"/>
      <c r="AB19" s="599"/>
      <c r="AC19" s="600"/>
      <c r="AD19" s="556"/>
      <c r="AE19" s="558"/>
      <c r="AF19" s="560"/>
      <c r="AG19" s="216"/>
      <c r="AH19" s="35" t="s">
        <v>36</v>
      </c>
      <c r="AI19" s="220"/>
      <c r="AJ19" s="221"/>
      <c r="AK19" s="220"/>
      <c r="AL19" s="208"/>
      <c r="AM19" s="208"/>
      <c r="AP19" s="208">
        <f>RANK(AD18,$AD18:$AD25,0)*10+RANK(AB18,$AB18:$AC25,)</f>
        <v>11</v>
      </c>
    </row>
    <row r="20" spans="1:42" ht="15" customHeight="1" x14ac:dyDescent="0.15">
      <c r="A20" s="208">
        <f>(AP17*100)+(AF20*10)+1</f>
        <v>231</v>
      </c>
      <c r="B20" s="208"/>
      <c r="C20" s="208"/>
      <c r="D20" s="474">
        <v>2</v>
      </c>
      <c r="E20" s="699" t="s">
        <v>128</v>
      </c>
      <c r="F20" s="700"/>
      <c r="G20" s="700"/>
      <c r="H20" s="700"/>
      <c r="I20" s="701"/>
      <c r="J20" s="721" t="s">
        <v>111</v>
      </c>
      <c r="K20" s="722"/>
      <c r="L20" s="722"/>
      <c r="M20" s="723"/>
      <c r="N20" s="567">
        <f>S18</f>
        <v>1</v>
      </c>
      <c r="O20" s="183"/>
      <c r="P20" s="565">
        <f>Q18</f>
        <v>6</v>
      </c>
      <c r="Q20" s="569"/>
      <c r="R20" s="570"/>
      <c r="S20" s="586"/>
      <c r="T20" s="567">
        <v>4</v>
      </c>
      <c r="U20" s="183"/>
      <c r="V20" s="565">
        <v>6</v>
      </c>
      <c r="W20" s="567">
        <v>6</v>
      </c>
      <c r="X20" s="183"/>
      <c r="Y20" s="565">
        <v>1</v>
      </c>
      <c r="Z20" s="575">
        <f>N20+T20+W20</f>
        <v>11</v>
      </c>
      <c r="AA20" s="577">
        <f>P20+V20+Y20</f>
        <v>13</v>
      </c>
      <c r="AB20" s="552">
        <f>Z20/(AA20+Z20)</f>
        <v>0.45833333333333331</v>
      </c>
      <c r="AC20" s="553"/>
      <c r="AD20" s="556">
        <f t="shared" ref="AD20" si="3">COUNTIF(N20:Y21,"○")</f>
        <v>1</v>
      </c>
      <c r="AE20" s="558">
        <f>COUNTIF(N20:Y21,"×")</f>
        <v>2</v>
      </c>
      <c r="AF20" s="560">
        <f>RANK(AP21,AP19:AP25,1)</f>
        <v>3</v>
      </c>
      <c r="AG20" s="216"/>
      <c r="AH20" s="35" t="s">
        <v>37</v>
      </c>
      <c r="AI20" s="220"/>
      <c r="AJ20" s="221"/>
      <c r="AK20" s="220"/>
      <c r="AL20" s="208"/>
      <c r="AM20" s="208"/>
      <c r="AP20" s="208"/>
    </row>
    <row r="21" spans="1:42" ht="15" customHeight="1" x14ac:dyDescent="0.15">
      <c r="A21" s="208">
        <f>(AP17*100)+(AF20*10)+2</f>
        <v>232</v>
      </c>
      <c r="B21" s="208"/>
      <c r="C21" s="208"/>
      <c r="D21" s="490"/>
      <c r="E21" s="702" t="s">
        <v>112</v>
      </c>
      <c r="F21" s="703"/>
      <c r="G21" s="703"/>
      <c r="H21" s="703"/>
      <c r="I21" s="704"/>
      <c r="J21" s="496" t="s">
        <v>113</v>
      </c>
      <c r="K21" s="497"/>
      <c r="L21" s="497"/>
      <c r="M21" s="498"/>
      <c r="N21" s="584"/>
      <c r="O21" s="181" t="str">
        <f>IF(N20&lt;P20,"×",IF(N20&gt;P20,"○",IF(Q18="","",IF(S18="","",))))</f>
        <v>×</v>
      </c>
      <c r="P21" s="585"/>
      <c r="Q21" s="587"/>
      <c r="R21" s="588"/>
      <c r="S21" s="589"/>
      <c r="T21" s="584"/>
      <c r="U21" s="182" t="str">
        <f>IF(T20&lt;V20,"×",IF(T20&gt;V20,"○",IF(T20="","",IF(V20="","",))))</f>
        <v>×</v>
      </c>
      <c r="V21" s="585"/>
      <c r="W21" s="584"/>
      <c r="X21" s="182" t="str">
        <f>IF(W20&lt;Y20,"×",IF(W20&gt;Y20,"○",IF(W20="","",IF(Y20="","",))))</f>
        <v>○</v>
      </c>
      <c r="Y21" s="585"/>
      <c r="Z21" s="590"/>
      <c r="AA21" s="579"/>
      <c r="AB21" s="603"/>
      <c r="AC21" s="604"/>
      <c r="AD21" s="556"/>
      <c r="AE21" s="558"/>
      <c r="AF21" s="560"/>
      <c r="AG21" s="216"/>
      <c r="AH21" s="35" t="s">
        <v>38</v>
      </c>
      <c r="AI21" s="220"/>
      <c r="AJ21" s="221"/>
      <c r="AK21" s="220"/>
      <c r="AL21" s="208"/>
      <c r="AM21" s="208"/>
      <c r="AP21" s="208">
        <f>RANK(AD20,$AD18:$AD25,0)*10+RANK(AB20,$AB18:$AC25,)</f>
        <v>33</v>
      </c>
    </row>
    <row r="22" spans="1:42" ht="15" customHeight="1" x14ac:dyDescent="0.15">
      <c r="A22" s="208">
        <f>(AP17*100)+(AF22*10)+1</f>
        <v>221</v>
      </c>
      <c r="B22" s="208"/>
      <c r="C22" s="208"/>
      <c r="D22" s="474">
        <v>3</v>
      </c>
      <c r="E22" s="476" t="s">
        <v>34</v>
      </c>
      <c r="F22" s="477"/>
      <c r="G22" s="477"/>
      <c r="H22" s="477"/>
      <c r="I22" s="478"/>
      <c r="J22" s="479" t="s">
        <v>33</v>
      </c>
      <c r="K22" s="480"/>
      <c r="L22" s="480"/>
      <c r="M22" s="481"/>
      <c r="N22" s="567">
        <f>V18</f>
        <v>0</v>
      </c>
      <c r="O22" s="183"/>
      <c r="P22" s="565">
        <f>T18</f>
        <v>6</v>
      </c>
      <c r="Q22" s="567">
        <f>V20</f>
        <v>6</v>
      </c>
      <c r="R22" s="183"/>
      <c r="S22" s="565">
        <f>T20</f>
        <v>4</v>
      </c>
      <c r="T22" s="569"/>
      <c r="U22" s="570"/>
      <c r="V22" s="586"/>
      <c r="W22" s="567">
        <v>6</v>
      </c>
      <c r="X22" s="183"/>
      <c r="Y22" s="565">
        <v>1</v>
      </c>
      <c r="Z22" s="575">
        <f>N22+Q22+W22</f>
        <v>12</v>
      </c>
      <c r="AA22" s="577">
        <f>P22+S22+Y22</f>
        <v>11</v>
      </c>
      <c r="AB22" s="580">
        <f>Z22/(AA22+Z22)</f>
        <v>0.52173913043478259</v>
      </c>
      <c r="AC22" s="581"/>
      <c r="AD22" s="556">
        <f t="shared" ref="AD22" si="4">COUNTIF(N22:Y23,"○")</f>
        <v>2</v>
      </c>
      <c r="AE22" s="558">
        <f t="shared" ref="AE22" si="5">COUNTIF(N22:Y23,"×")</f>
        <v>1</v>
      </c>
      <c r="AF22" s="560">
        <f>RANK(AP23,AP19:AP25,1)</f>
        <v>2</v>
      </c>
      <c r="AG22" s="216"/>
      <c r="AH22" s="35" t="s">
        <v>39</v>
      </c>
      <c r="AI22" s="217"/>
      <c r="AJ22" s="218"/>
      <c r="AK22" s="217"/>
      <c r="AL22" s="208"/>
      <c r="AM22" s="208"/>
      <c r="AP22" s="208"/>
    </row>
    <row r="23" spans="1:42" ht="15" customHeight="1" x14ac:dyDescent="0.15">
      <c r="A23" s="208">
        <f>(AP17*100)+(AF22*10)+2</f>
        <v>222</v>
      </c>
      <c r="B23" s="208"/>
      <c r="C23" s="208"/>
      <c r="D23" s="490"/>
      <c r="E23" s="493" t="s">
        <v>35</v>
      </c>
      <c r="F23" s="494"/>
      <c r="G23" s="494"/>
      <c r="H23" s="494"/>
      <c r="I23" s="495"/>
      <c r="J23" s="496" t="s">
        <v>33</v>
      </c>
      <c r="K23" s="497"/>
      <c r="L23" s="497"/>
      <c r="M23" s="498"/>
      <c r="N23" s="584"/>
      <c r="O23" s="184" t="str">
        <f>IF(N22&lt;P22,"×",IF(N22&gt;P22,"○",IF(V18="","",IF(T18="","",))))</f>
        <v>×</v>
      </c>
      <c r="P23" s="585"/>
      <c r="Q23" s="584"/>
      <c r="R23" s="184" t="str">
        <f>IF(Q22&lt;S22,"×",IF(Q22&gt;S22,"○",IF(T20="","",IF(V20="","",))))</f>
        <v>○</v>
      </c>
      <c r="S23" s="585"/>
      <c r="T23" s="587"/>
      <c r="U23" s="588"/>
      <c r="V23" s="589"/>
      <c r="W23" s="584"/>
      <c r="X23" s="182" t="str">
        <f>IF(W22&lt;Y22,"×",IF(W22&gt;Y22,"○",IF(W22="","",IF(Y22="","",))))</f>
        <v>○</v>
      </c>
      <c r="Y23" s="585"/>
      <c r="Z23" s="590"/>
      <c r="AA23" s="579"/>
      <c r="AB23" s="582"/>
      <c r="AC23" s="583"/>
      <c r="AD23" s="556"/>
      <c r="AE23" s="558"/>
      <c r="AF23" s="560"/>
      <c r="AG23" s="216"/>
      <c r="AH23" s="35" t="s">
        <v>40</v>
      </c>
      <c r="AI23" s="220"/>
      <c r="AJ23" s="221"/>
      <c r="AK23" s="220"/>
      <c r="AL23" s="208"/>
      <c r="AM23" s="208"/>
      <c r="AP23" s="208">
        <f>RANK(AD22,$AD18:$AD25,0)*10+RANK(AB22,$AB18:$AC25,)</f>
        <v>22</v>
      </c>
    </row>
    <row r="24" spans="1:42" ht="15" customHeight="1" x14ac:dyDescent="0.15">
      <c r="A24" s="208">
        <f>(AP17*100)+(AF24*10)+1</f>
        <v>241</v>
      </c>
      <c r="B24" s="208"/>
      <c r="C24" s="208"/>
      <c r="D24" s="474">
        <v>4</v>
      </c>
      <c r="E24" s="476" t="s">
        <v>114</v>
      </c>
      <c r="F24" s="477"/>
      <c r="G24" s="477"/>
      <c r="H24" s="477"/>
      <c r="I24" s="478"/>
      <c r="J24" s="479" t="s">
        <v>108</v>
      </c>
      <c r="K24" s="480"/>
      <c r="L24" s="480"/>
      <c r="M24" s="481"/>
      <c r="N24" s="567">
        <f>Y18</f>
        <v>0</v>
      </c>
      <c r="O24" s="183"/>
      <c r="P24" s="565">
        <f>W18</f>
        <v>6</v>
      </c>
      <c r="Q24" s="567">
        <f>Y20</f>
        <v>1</v>
      </c>
      <c r="R24" s="183"/>
      <c r="S24" s="565">
        <f>W20</f>
        <v>6</v>
      </c>
      <c r="T24" s="567">
        <f>Y22</f>
        <v>1</v>
      </c>
      <c r="U24" s="183"/>
      <c r="V24" s="565">
        <f>W22</f>
        <v>6</v>
      </c>
      <c r="W24" s="569"/>
      <c r="X24" s="570"/>
      <c r="Y24" s="571"/>
      <c r="Z24" s="575">
        <f>N24+Q24+T24</f>
        <v>2</v>
      </c>
      <c r="AA24" s="577">
        <f>P24+S24+V24</f>
        <v>18</v>
      </c>
      <c r="AB24" s="552">
        <f>Z24/(AA24+Z24)</f>
        <v>0.1</v>
      </c>
      <c r="AC24" s="553"/>
      <c r="AD24" s="556">
        <f>COUNTIF(N24:Y25,"○")</f>
        <v>0</v>
      </c>
      <c r="AE24" s="558">
        <f t="shared" ref="AE24" si="6">COUNTIF(N24:Y25,"×")</f>
        <v>3</v>
      </c>
      <c r="AF24" s="560">
        <f>RANK(AP25,AP19:AP25,1)</f>
        <v>4</v>
      </c>
      <c r="AG24" s="216"/>
      <c r="AH24" s="35" t="s">
        <v>41</v>
      </c>
      <c r="AI24" s="220"/>
      <c r="AJ24" s="221"/>
      <c r="AK24" s="220"/>
      <c r="AL24" s="208"/>
      <c r="AM24" s="208"/>
      <c r="AP24" s="208"/>
    </row>
    <row r="25" spans="1:42" ht="15" customHeight="1" thickBot="1" x14ac:dyDescent="0.2">
      <c r="A25" s="208">
        <f>(AP17*100)+(AF24*10)+2</f>
        <v>242</v>
      </c>
      <c r="B25" s="208"/>
      <c r="C25" s="208"/>
      <c r="D25" s="475"/>
      <c r="E25" s="482" t="s">
        <v>115</v>
      </c>
      <c r="F25" s="483"/>
      <c r="G25" s="483"/>
      <c r="H25" s="483"/>
      <c r="I25" s="484"/>
      <c r="J25" s="734" t="s">
        <v>116</v>
      </c>
      <c r="K25" s="735"/>
      <c r="L25" s="735"/>
      <c r="M25" s="736"/>
      <c r="N25" s="568"/>
      <c r="O25" s="185" t="str">
        <f>IF(N24&lt;P24,"×",IF(N24&gt;P24,"○",IF(Y18="","",IF(W18="","",))))</f>
        <v>×</v>
      </c>
      <c r="P25" s="566"/>
      <c r="Q25" s="568"/>
      <c r="R25" s="186" t="str">
        <f>IF(Q24&lt;S24,"×",IF(Q24&gt;S24,"○",IF(Y20="","",IF(W20="","",))))</f>
        <v>×</v>
      </c>
      <c r="S25" s="566"/>
      <c r="T25" s="568"/>
      <c r="U25" s="186" t="str">
        <f>IF(T24&lt;V24,"×",IF(T24&gt;V24,"○",IF(W22="","",IF(Y22="","",))))</f>
        <v>×</v>
      </c>
      <c r="V25" s="566"/>
      <c r="W25" s="572"/>
      <c r="X25" s="573"/>
      <c r="Y25" s="574"/>
      <c r="Z25" s="576"/>
      <c r="AA25" s="578"/>
      <c r="AB25" s="554"/>
      <c r="AC25" s="555"/>
      <c r="AD25" s="557"/>
      <c r="AE25" s="559"/>
      <c r="AF25" s="561"/>
      <c r="AG25" s="216"/>
      <c r="AH25" s="209"/>
      <c r="AI25" s="209"/>
      <c r="AJ25" s="209"/>
      <c r="AK25" s="209"/>
      <c r="AL25" s="208"/>
      <c r="AM25" s="208"/>
      <c r="AP25" s="208">
        <f>RANK(AD24,$AD18:$AD25,0)*10+RANK(AB24,$AB18:$AC25,)</f>
        <v>44</v>
      </c>
    </row>
    <row r="26" spans="1:42" ht="7.5" customHeight="1" x14ac:dyDescent="0.15">
      <c r="D26" s="209"/>
      <c r="E26" s="223"/>
      <c r="F26" s="223"/>
      <c r="G26" s="223"/>
      <c r="H26" s="223"/>
      <c r="I26" s="223"/>
      <c r="J26" s="22"/>
      <c r="K26" s="223"/>
      <c r="L26" s="223"/>
      <c r="M26" s="223"/>
      <c r="N26" s="219"/>
      <c r="O26" s="224"/>
      <c r="P26" s="219"/>
      <c r="Q26" s="219"/>
      <c r="R26" s="224"/>
      <c r="S26" s="219"/>
      <c r="T26" s="219"/>
      <c r="U26" s="224"/>
      <c r="V26" s="219"/>
      <c r="W26" s="219"/>
      <c r="X26" s="219"/>
      <c r="Y26" s="219"/>
      <c r="Z26" s="224"/>
      <c r="AA26" s="224"/>
      <c r="AB26" s="209"/>
      <c r="AC26" s="209"/>
      <c r="AD26" s="224"/>
      <c r="AE26" s="224"/>
      <c r="AF26" s="224"/>
      <c r="AG26" s="208"/>
      <c r="AH26" s="209"/>
      <c r="AI26" s="209"/>
      <c r="AJ26" s="209"/>
      <c r="AK26" s="209"/>
      <c r="AL26" s="208"/>
      <c r="AM26" s="208"/>
    </row>
    <row r="27" spans="1:42" ht="19.5" customHeight="1" thickBot="1" x14ac:dyDescent="0.2">
      <c r="D27" s="20" t="s">
        <v>10</v>
      </c>
      <c r="E27" s="32"/>
      <c r="F27" s="32"/>
      <c r="G27" s="32"/>
      <c r="H27" s="32"/>
      <c r="I27" s="32"/>
      <c r="J27" s="5"/>
      <c r="K27" s="5"/>
      <c r="L27" s="5"/>
      <c r="M27" s="5"/>
      <c r="N27" s="5"/>
      <c r="O27" s="5"/>
      <c r="P27" s="5"/>
      <c r="Q27" s="5"/>
      <c r="R27" s="4"/>
      <c r="S27" s="544" t="s">
        <v>9</v>
      </c>
      <c r="T27" s="544"/>
      <c r="U27" s="544"/>
      <c r="V27" s="544"/>
      <c r="W27" s="544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</row>
    <row r="28" spans="1:42" ht="15" customHeight="1" thickBot="1" x14ac:dyDescent="0.2">
      <c r="A28" s="208"/>
      <c r="B28" s="208"/>
      <c r="C28" s="208"/>
      <c r="D28" s="19" t="s">
        <v>8</v>
      </c>
      <c r="E28" s="756" t="s">
        <v>7</v>
      </c>
      <c r="F28" s="757"/>
      <c r="G28" s="757"/>
      <c r="H28" s="757"/>
      <c r="I28" s="758"/>
      <c r="J28" s="756" t="s">
        <v>6</v>
      </c>
      <c r="K28" s="757"/>
      <c r="L28" s="757"/>
      <c r="M28" s="758"/>
      <c r="N28" s="756">
        <v>1</v>
      </c>
      <c r="O28" s="757"/>
      <c r="P28" s="758"/>
      <c r="Q28" s="759">
        <v>2</v>
      </c>
      <c r="R28" s="760"/>
      <c r="S28" s="761"/>
      <c r="T28" s="759">
        <v>3</v>
      </c>
      <c r="U28" s="760"/>
      <c r="V28" s="761"/>
      <c r="W28" s="759">
        <v>4</v>
      </c>
      <c r="X28" s="760"/>
      <c r="Y28" s="760"/>
      <c r="Z28" s="242" t="s">
        <v>5</v>
      </c>
      <c r="AA28" s="243" t="s">
        <v>4</v>
      </c>
      <c r="AB28" s="756" t="s">
        <v>3</v>
      </c>
      <c r="AC28" s="762"/>
      <c r="AD28" s="244" t="s">
        <v>2</v>
      </c>
      <c r="AE28" s="243" t="s">
        <v>1</v>
      </c>
      <c r="AF28" s="245" t="s">
        <v>0</v>
      </c>
      <c r="AG28" s="11"/>
      <c r="AH28" s="37" t="s">
        <v>131</v>
      </c>
      <c r="AI28" s="215"/>
      <c r="AJ28" s="215"/>
      <c r="AK28" s="215"/>
      <c r="AL28" s="215"/>
      <c r="AM28" s="215"/>
      <c r="AP28" s="34">
        <v>3</v>
      </c>
    </row>
    <row r="29" spans="1:42" ht="15" customHeight="1" x14ac:dyDescent="0.15">
      <c r="A29" s="208">
        <f>(AP28*100)+(AF29*10)+1</f>
        <v>311</v>
      </c>
      <c r="B29" s="208"/>
      <c r="C29" s="208"/>
      <c r="D29" s="529">
        <v>1</v>
      </c>
      <c r="E29" s="530" t="s">
        <v>117</v>
      </c>
      <c r="F29" s="531"/>
      <c r="G29" s="531"/>
      <c r="H29" s="531"/>
      <c r="I29" s="532"/>
      <c r="J29" s="726" t="s">
        <v>118</v>
      </c>
      <c r="K29" s="727"/>
      <c r="L29" s="727"/>
      <c r="M29" s="728"/>
      <c r="N29" s="605"/>
      <c r="O29" s="606"/>
      <c r="P29" s="607"/>
      <c r="Q29" s="608">
        <v>6</v>
      </c>
      <c r="R29" s="180"/>
      <c r="S29" s="592">
        <v>3</v>
      </c>
      <c r="T29" s="608">
        <v>6</v>
      </c>
      <c r="U29" s="180"/>
      <c r="V29" s="592">
        <v>2</v>
      </c>
      <c r="W29" s="608">
        <v>6</v>
      </c>
      <c r="X29" s="180"/>
      <c r="Y29" s="592">
        <v>0</v>
      </c>
      <c r="Z29" s="593">
        <f>Q29+T29+W29</f>
        <v>18</v>
      </c>
      <c r="AA29" s="595">
        <f>S29+V29+Y29</f>
        <v>5</v>
      </c>
      <c r="AB29" s="597">
        <f>Z29/(AA29+Z29)</f>
        <v>0.78260869565217395</v>
      </c>
      <c r="AC29" s="598"/>
      <c r="AD29" s="601">
        <f>COUNTIF(N29:Y30,"○")</f>
        <v>3</v>
      </c>
      <c r="AE29" s="602">
        <f>COUNTIF(N29:Y30,"×")</f>
        <v>0</v>
      </c>
      <c r="AF29" s="591">
        <f>RANK(AP30,AP30:AP36,1)</f>
        <v>1</v>
      </c>
      <c r="AG29" s="216"/>
      <c r="AH29" s="35" t="s">
        <v>16</v>
      </c>
      <c r="AI29" s="217"/>
      <c r="AJ29" s="217"/>
      <c r="AK29" s="217"/>
      <c r="AL29" s="208"/>
      <c r="AM29" s="208"/>
      <c r="AP29" s="208"/>
    </row>
    <row r="30" spans="1:42" ht="15" customHeight="1" x14ac:dyDescent="0.15">
      <c r="A30" s="208">
        <f>(AP28*100)+(AF29*10)+2</f>
        <v>312</v>
      </c>
      <c r="B30" s="208"/>
      <c r="C30" s="208"/>
      <c r="D30" s="490"/>
      <c r="E30" s="493" t="s">
        <v>119</v>
      </c>
      <c r="F30" s="494"/>
      <c r="G30" s="494"/>
      <c r="H30" s="494"/>
      <c r="I30" s="495"/>
      <c r="J30" s="496" t="s">
        <v>120</v>
      </c>
      <c r="K30" s="497"/>
      <c r="L30" s="497"/>
      <c r="M30" s="498"/>
      <c r="N30" s="605"/>
      <c r="O30" s="606"/>
      <c r="P30" s="607"/>
      <c r="Q30" s="609"/>
      <c r="R30" s="181" t="str">
        <f>IF(Q29&lt;S29,"×",IF(Q29&gt;S29,"○",IF(Q29="","",IF(S29="","",))))</f>
        <v>○</v>
      </c>
      <c r="S30" s="610"/>
      <c r="T30" s="609"/>
      <c r="U30" s="181" t="str">
        <f>IF(T29&lt;V29,"×",IF(T29&gt;V29,"○",IF(T29="","",IF(V29="","",))))</f>
        <v>○</v>
      </c>
      <c r="V30" s="610"/>
      <c r="W30" s="584"/>
      <c r="X30" s="182" t="str">
        <f>IF(W29&lt;Y29,"×",IF(W29&gt;Y29,"○",IF(W29="","",IF(Y29="","",))))</f>
        <v>○</v>
      </c>
      <c r="Y30" s="585"/>
      <c r="Z30" s="594"/>
      <c r="AA30" s="596"/>
      <c r="AB30" s="599"/>
      <c r="AC30" s="600"/>
      <c r="AD30" s="556"/>
      <c r="AE30" s="558"/>
      <c r="AF30" s="560"/>
      <c r="AG30" s="216"/>
      <c r="AH30" s="35" t="s">
        <v>36</v>
      </c>
      <c r="AI30" s="220"/>
      <c r="AJ30" s="221"/>
      <c r="AK30" s="220"/>
      <c r="AL30" s="208"/>
      <c r="AM30" s="208"/>
      <c r="AP30" s="208">
        <f>RANK(AD29,$AD29:$AD36,0)*10+RANK(AB29,$AB29:$AC36,)</f>
        <v>11</v>
      </c>
    </row>
    <row r="31" spans="1:42" ht="15" customHeight="1" x14ac:dyDescent="0.15">
      <c r="A31" s="208">
        <f>(AP28*100)+(AF31*10)+1</f>
        <v>321</v>
      </c>
      <c r="B31" s="208"/>
      <c r="C31" s="208"/>
      <c r="D31" s="474">
        <v>2</v>
      </c>
      <c r="E31" s="718" t="s">
        <v>121</v>
      </c>
      <c r="F31" s="719"/>
      <c r="G31" s="719"/>
      <c r="H31" s="719"/>
      <c r="I31" s="720"/>
      <c r="J31" s="682" t="s">
        <v>98</v>
      </c>
      <c r="K31" s="683"/>
      <c r="L31" s="683"/>
      <c r="M31" s="684"/>
      <c r="N31" s="567">
        <f>S29</f>
        <v>3</v>
      </c>
      <c r="O31" s="183"/>
      <c r="P31" s="565">
        <f>Q29</f>
        <v>6</v>
      </c>
      <c r="Q31" s="569"/>
      <c r="R31" s="570"/>
      <c r="S31" s="586"/>
      <c r="T31" s="567">
        <v>6</v>
      </c>
      <c r="U31" s="183"/>
      <c r="V31" s="565">
        <v>1</v>
      </c>
      <c r="W31" s="567">
        <v>6</v>
      </c>
      <c r="X31" s="183"/>
      <c r="Y31" s="565">
        <v>0</v>
      </c>
      <c r="Z31" s="575">
        <f>N31+T31+W31</f>
        <v>15</v>
      </c>
      <c r="AA31" s="577">
        <f>P31+V31+Y31</f>
        <v>7</v>
      </c>
      <c r="AB31" s="552">
        <f>Z31/(AA31+Z31)</f>
        <v>0.68181818181818177</v>
      </c>
      <c r="AC31" s="553"/>
      <c r="AD31" s="556">
        <f t="shared" ref="AD31" si="7">COUNTIF(N31:Y32,"○")</f>
        <v>2</v>
      </c>
      <c r="AE31" s="558">
        <f>COUNTIF(N31:Y32,"×")</f>
        <v>1</v>
      </c>
      <c r="AF31" s="560">
        <f>RANK(AP32,AP30:AP36,1)</f>
        <v>2</v>
      </c>
      <c r="AG31" s="216"/>
      <c r="AH31" s="35" t="s">
        <v>37</v>
      </c>
      <c r="AI31" s="220"/>
      <c r="AJ31" s="221"/>
      <c r="AK31" s="220"/>
      <c r="AL31" s="208"/>
      <c r="AM31" s="208"/>
      <c r="AP31" s="208"/>
    </row>
    <row r="32" spans="1:42" ht="15" customHeight="1" x14ac:dyDescent="0.15">
      <c r="A32" s="208">
        <f>(AP28*100)+(AF31*10)+2</f>
        <v>322</v>
      </c>
      <c r="B32" s="208"/>
      <c r="C32" s="208"/>
      <c r="D32" s="490"/>
      <c r="E32" s="493" t="s">
        <v>122</v>
      </c>
      <c r="F32" s="494"/>
      <c r="G32" s="494"/>
      <c r="H32" s="494"/>
      <c r="I32" s="495"/>
      <c r="J32" s="712" t="s">
        <v>123</v>
      </c>
      <c r="K32" s="713"/>
      <c r="L32" s="713"/>
      <c r="M32" s="714"/>
      <c r="N32" s="584"/>
      <c r="O32" s="181" t="str">
        <f>IF(N31&lt;P31,"×",IF(N31&gt;P31,"○",IF(Q29="","",IF(S29="","",))))</f>
        <v>×</v>
      </c>
      <c r="P32" s="585"/>
      <c r="Q32" s="587"/>
      <c r="R32" s="588"/>
      <c r="S32" s="589"/>
      <c r="T32" s="584"/>
      <c r="U32" s="182" t="str">
        <f>IF(T31&lt;V31,"×",IF(T31&gt;V31,"○",IF(T31="","",IF(V31="","",))))</f>
        <v>○</v>
      </c>
      <c r="V32" s="585"/>
      <c r="W32" s="584"/>
      <c r="X32" s="182" t="str">
        <f>IF(W31&lt;Y31,"×",IF(W31&gt;Y31,"○",IF(W31="","",IF(Y31="","",))))</f>
        <v>○</v>
      </c>
      <c r="Y32" s="585"/>
      <c r="Z32" s="590"/>
      <c r="AA32" s="579"/>
      <c r="AB32" s="603"/>
      <c r="AC32" s="604"/>
      <c r="AD32" s="556"/>
      <c r="AE32" s="558"/>
      <c r="AF32" s="560"/>
      <c r="AG32" s="216"/>
      <c r="AH32" s="35" t="s">
        <v>38</v>
      </c>
      <c r="AI32" s="220"/>
      <c r="AJ32" s="221"/>
      <c r="AK32" s="220"/>
      <c r="AL32" s="208"/>
      <c r="AM32" s="208"/>
      <c r="AP32" s="208">
        <f>RANK(AD31,$AD29:$AD36,0)*10+RANK(AB31,$AB29:$AC36,)</f>
        <v>22</v>
      </c>
    </row>
    <row r="33" spans="1:42" ht="15" customHeight="1" x14ac:dyDescent="0.15">
      <c r="A33" s="208">
        <f>(AP28*100)+(AF33*10)+1</f>
        <v>331</v>
      </c>
      <c r="B33" s="208"/>
      <c r="C33" s="208"/>
      <c r="D33" s="474">
        <v>3</v>
      </c>
      <c r="E33" s="476" t="s">
        <v>124</v>
      </c>
      <c r="F33" s="477"/>
      <c r="G33" s="477"/>
      <c r="H33" s="477"/>
      <c r="I33" s="478"/>
      <c r="J33" s="479" t="s">
        <v>104</v>
      </c>
      <c r="K33" s="480"/>
      <c r="L33" s="480"/>
      <c r="M33" s="481"/>
      <c r="N33" s="567">
        <f>V29</f>
        <v>2</v>
      </c>
      <c r="O33" s="183"/>
      <c r="P33" s="565">
        <f>T29</f>
        <v>6</v>
      </c>
      <c r="Q33" s="567">
        <f>V31</f>
        <v>1</v>
      </c>
      <c r="R33" s="183"/>
      <c r="S33" s="565">
        <f>T31</f>
        <v>6</v>
      </c>
      <c r="T33" s="569"/>
      <c r="U33" s="570"/>
      <c r="V33" s="586"/>
      <c r="W33" s="567">
        <v>6</v>
      </c>
      <c r="X33" s="183"/>
      <c r="Y33" s="565">
        <v>0</v>
      </c>
      <c r="Z33" s="575">
        <f>N33+Q33+W33</f>
        <v>9</v>
      </c>
      <c r="AA33" s="577">
        <f>P33+S33+Y33</f>
        <v>12</v>
      </c>
      <c r="AB33" s="580">
        <f>Z33/(AA33+Z33)</f>
        <v>0.42857142857142855</v>
      </c>
      <c r="AC33" s="581"/>
      <c r="AD33" s="556">
        <f t="shared" ref="AD33" si="8">COUNTIF(N33:Y34,"○")</f>
        <v>1</v>
      </c>
      <c r="AE33" s="558">
        <f t="shared" ref="AE33" si="9">COUNTIF(N33:Y34,"×")</f>
        <v>2</v>
      </c>
      <c r="AF33" s="560">
        <f>RANK(AP34,AP30:AP36,1)</f>
        <v>3</v>
      </c>
      <c r="AG33" s="216"/>
      <c r="AH33" s="35" t="s">
        <v>39</v>
      </c>
      <c r="AI33" s="220"/>
      <c r="AJ33" s="221"/>
      <c r="AK33" s="220"/>
      <c r="AL33" s="208"/>
      <c r="AM33" s="208"/>
      <c r="AP33" s="208"/>
    </row>
    <row r="34" spans="1:42" ht="15" customHeight="1" x14ac:dyDescent="0.15">
      <c r="A34" s="208">
        <f>(AP28*100)+(AF33*10)+2</f>
        <v>332</v>
      </c>
      <c r="B34" s="208"/>
      <c r="C34" s="208"/>
      <c r="D34" s="490"/>
      <c r="E34" s="493" t="s">
        <v>125</v>
      </c>
      <c r="F34" s="494"/>
      <c r="G34" s="494"/>
      <c r="H34" s="494"/>
      <c r="I34" s="495"/>
      <c r="J34" s="496" t="s">
        <v>104</v>
      </c>
      <c r="K34" s="497"/>
      <c r="L34" s="497"/>
      <c r="M34" s="498"/>
      <c r="N34" s="584"/>
      <c r="O34" s="184" t="str">
        <f>IF(N33&lt;P33,"×",IF(N33&gt;P33,"○",IF(V29="","",IF(T29="","",))))</f>
        <v>×</v>
      </c>
      <c r="P34" s="585"/>
      <c r="Q34" s="584"/>
      <c r="R34" s="184" t="str">
        <f>IF(Q33&lt;S33,"×",IF(Q33&gt;S33,"○",IF(T31="","",IF(V31="","",))))</f>
        <v>×</v>
      </c>
      <c r="S34" s="585"/>
      <c r="T34" s="587"/>
      <c r="U34" s="588"/>
      <c r="V34" s="589"/>
      <c r="W34" s="584"/>
      <c r="X34" s="182" t="str">
        <f>IF(W33&lt;Y33,"×",IF(W33&gt;Y33,"○",IF(W33="","",IF(Y33="","",))))</f>
        <v>○</v>
      </c>
      <c r="Y34" s="585"/>
      <c r="Z34" s="590"/>
      <c r="AA34" s="579"/>
      <c r="AB34" s="582"/>
      <c r="AC34" s="583"/>
      <c r="AD34" s="556"/>
      <c r="AE34" s="558"/>
      <c r="AF34" s="560"/>
      <c r="AG34" s="216"/>
      <c r="AH34" s="35" t="s">
        <v>40</v>
      </c>
      <c r="AI34" s="220"/>
      <c r="AJ34" s="221"/>
      <c r="AK34" s="220"/>
      <c r="AL34" s="208"/>
      <c r="AM34" s="208"/>
      <c r="AP34" s="208">
        <f>RANK(AD33,$AD29:$AD36,0)*10+RANK(AB33,$AB29:$AC36,)</f>
        <v>33</v>
      </c>
    </row>
    <row r="35" spans="1:42" ht="15" customHeight="1" x14ac:dyDescent="0.15">
      <c r="A35" s="208">
        <f>(AP28*100)+(AF35*10)+1</f>
        <v>341</v>
      </c>
      <c r="B35" s="208"/>
      <c r="C35" s="208"/>
      <c r="D35" s="474">
        <v>4</v>
      </c>
      <c r="E35" s="476" t="s">
        <v>126</v>
      </c>
      <c r="F35" s="477"/>
      <c r="G35" s="477"/>
      <c r="H35" s="477"/>
      <c r="I35" s="478"/>
      <c r="J35" s="479" t="s">
        <v>113</v>
      </c>
      <c r="K35" s="480"/>
      <c r="L35" s="480"/>
      <c r="M35" s="481"/>
      <c r="N35" s="567">
        <f>Y29</f>
        <v>0</v>
      </c>
      <c r="O35" s="183"/>
      <c r="P35" s="565">
        <f>W29</f>
        <v>6</v>
      </c>
      <c r="Q35" s="567">
        <f>Y31</f>
        <v>0</v>
      </c>
      <c r="R35" s="183"/>
      <c r="S35" s="565">
        <f>W31</f>
        <v>6</v>
      </c>
      <c r="T35" s="567">
        <f>Y33</f>
        <v>0</v>
      </c>
      <c r="U35" s="183"/>
      <c r="V35" s="565">
        <f>W33</f>
        <v>6</v>
      </c>
      <c r="W35" s="569"/>
      <c r="X35" s="570"/>
      <c r="Y35" s="571"/>
      <c r="Z35" s="575">
        <f>N35+Q35+T35</f>
        <v>0</v>
      </c>
      <c r="AA35" s="577">
        <f>P35+S35+V35</f>
        <v>18</v>
      </c>
      <c r="AB35" s="552">
        <f>Z35/(AA35+Z35)</f>
        <v>0</v>
      </c>
      <c r="AC35" s="553"/>
      <c r="AD35" s="556">
        <f>COUNTIF(N35:Y36,"○")</f>
        <v>0</v>
      </c>
      <c r="AE35" s="558">
        <f t="shared" ref="AE35" si="10">COUNTIF(N35:Y36,"×")</f>
        <v>3</v>
      </c>
      <c r="AF35" s="560">
        <f>RANK(AP36,AP30:AP36,1)</f>
        <v>4</v>
      </c>
      <c r="AG35" s="216"/>
      <c r="AH35" s="35" t="s">
        <v>41</v>
      </c>
      <c r="AI35" s="220"/>
      <c r="AJ35" s="221"/>
      <c r="AK35" s="220"/>
      <c r="AL35" s="208"/>
      <c r="AM35" s="208"/>
      <c r="AP35" s="208"/>
    </row>
    <row r="36" spans="1:42" ht="15" customHeight="1" thickBot="1" x14ac:dyDescent="0.2">
      <c r="A36" s="208">
        <f>(AP28*100)+(AF35*10)+2</f>
        <v>342</v>
      </c>
      <c r="B36" s="208"/>
      <c r="C36" s="208"/>
      <c r="D36" s="475"/>
      <c r="E36" s="482" t="s">
        <v>127</v>
      </c>
      <c r="F36" s="483"/>
      <c r="G36" s="483"/>
      <c r="H36" s="483"/>
      <c r="I36" s="484"/>
      <c r="J36" s="485" t="s">
        <v>113</v>
      </c>
      <c r="K36" s="486"/>
      <c r="L36" s="486"/>
      <c r="M36" s="487"/>
      <c r="N36" s="568"/>
      <c r="O36" s="185" t="str">
        <f>IF(N35&lt;P35,"×",IF(N35&gt;P35,"○",IF(Y29="","",IF(W29="","",))))</f>
        <v>×</v>
      </c>
      <c r="P36" s="566"/>
      <c r="Q36" s="568"/>
      <c r="R36" s="186" t="str">
        <f>IF(Q35&lt;S35,"×",IF(Q35&gt;S35,"○",IF(Y31="","",IF(W31="","",))))</f>
        <v>×</v>
      </c>
      <c r="S36" s="566"/>
      <c r="T36" s="568"/>
      <c r="U36" s="186" t="str">
        <f>IF(T35&lt;V35,"×",IF(T35&gt;V35,"○",IF(W33="","",IF(Y33="","",))))</f>
        <v>×</v>
      </c>
      <c r="V36" s="566"/>
      <c r="W36" s="572"/>
      <c r="X36" s="573"/>
      <c r="Y36" s="574"/>
      <c r="Z36" s="576"/>
      <c r="AA36" s="578"/>
      <c r="AB36" s="554"/>
      <c r="AC36" s="555"/>
      <c r="AD36" s="557"/>
      <c r="AE36" s="559"/>
      <c r="AF36" s="561"/>
      <c r="AG36" s="216"/>
      <c r="AH36" s="209"/>
      <c r="AI36" s="209"/>
      <c r="AJ36" s="209"/>
      <c r="AK36" s="209"/>
      <c r="AL36" s="208"/>
      <c r="AM36" s="208"/>
      <c r="AP36" s="208">
        <f>RANK(AD35,$AD29:$AD36,0)*10+RANK(AB35,$AB29:$AC36,)</f>
        <v>44</v>
      </c>
    </row>
    <row r="37" spans="1:42" ht="15" customHeight="1" x14ac:dyDescent="0.15">
      <c r="D37" s="209"/>
      <c r="E37" s="223"/>
      <c r="F37" s="223"/>
      <c r="G37" s="223"/>
      <c r="H37" s="223"/>
      <c r="I37" s="223"/>
      <c r="J37" s="22"/>
      <c r="K37" s="223"/>
      <c r="L37" s="223"/>
      <c r="M37" s="223"/>
      <c r="N37" s="219"/>
      <c r="O37" s="224"/>
      <c r="P37" s="219"/>
      <c r="Q37" s="219"/>
      <c r="R37" s="224"/>
      <c r="S37" s="219"/>
      <c r="T37" s="219"/>
      <c r="U37" s="224"/>
      <c r="V37" s="219"/>
      <c r="W37" s="219"/>
      <c r="X37" s="219"/>
      <c r="Y37" s="219"/>
      <c r="Z37" s="224"/>
      <c r="AA37" s="224"/>
      <c r="AB37" s="209"/>
      <c r="AC37" s="209"/>
      <c r="AD37" s="224"/>
      <c r="AE37" s="224"/>
      <c r="AF37" s="224"/>
      <c r="AG37" s="209"/>
      <c r="AH37" s="209"/>
      <c r="AI37" s="209"/>
      <c r="AJ37" s="209"/>
      <c r="AK37" s="209"/>
      <c r="AL37" s="208"/>
      <c r="AM37" s="208"/>
    </row>
    <row r="38" spans="1:42" ht="15" customHeight="1" x14ac:dyDescent="0.15"/>
    <row r="39" spans="1:42" ht="15" customHeight="1" x14ac:dyDescent="0.15"/>
    <row r="40" spans="1:42" ht="15" customHeight="1" x14ac:dyDescent="0.15"/>
    <row r="41" spans="1:42" ht="15" customHeight="1" x14ac:dyDescent="0.15"/>
    <row r="42" spans="1:42" ht="15" customHeight="1" x14ac:dyDescent="0.15"/>
    <row r="43" spans="1:42" s="57" customFormat="1" ht="16.149999999999999" customHeight="1" x14ac:dyDescent="0.15">
      <c r="D43" s="58" t="s">
        <v>205</v>
      </c>
      <c r="E43" s="59"/>
      <c r="F43" s="59"/>
      <c r="G43" s="59"/>
      <c r="H43" s="60"/>
      <c r="I43" s="60"/>
      <c r="J43" s="60"/>
      <c r="K43" s="60"/>
      <c r="L43" s="60"/>
      <c r="M43" s="60"/>
    </row>
    <row r="44" spans="1:42" s="57" customFormat="1" ht="16.149999999999999" customHeight="1" x14ac:dyDescent="0.15">
      <c r="D44" s="58"/>
      <c r="E44" s="59"/>
      <c r="F44" s="59"/>
      <c r="G44" s="59"/>
      <c r="H44" s="60"/>
      <c r="I44" s="60"/>
      <c r="J44" s="60"/>
      <c r="K44" s="60"/>
      <c r="L44" s="60"/>
      <c r="M44" s="60"/>
    </row>
    <row r="45" spans="1:42" s="61" customFormat="1" ht="16.149999999999999" customHeight="1" x14ac:dyDescent="0.15">
      <c r="D45" s="62" t="s">
        <v>262</v>
      </c>
      <c r="E45" s="63"/>
      <c r="F45" s="63"/>
      <c r="G45" s="63"/>
      <c r="H45" s="64"/>
      <c r="I45" s="64"/>
      <c r="J45" s="64"/>
      <c r="K45" s="64"/>
      <c r="L45" s="64"/>
      <c r="M45" s="64"/>
      <c r="N45" s="65"/>
    </row>
    <row r="46" spans="1:42" s="61" customFormat="1" ht="16.149999999999999" customHeight="1" x14ac:dyDescent="0.15">
      <c r="D46" s="66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1:42" s="61" customFormat="1" ht="16.149999999999999" customHeight="1" thickBot="1" x14ac:dyDescent="0.2">
      <c r="D47" s="67" t="s">
        <v>207</v>
      </c>
      <c r="E47" s="190"/>
      <c r="F47" s="190"/>
      <c r="G47" s="190"/>
      <c r="H47" s="190"/>
      <c r="I47" s="190"/>
      <c r="J47" s="69"/>
      <c r="K47" s="69"/>
      <c r="L47" s="69"/>
      <c r="M47" s="69"/>
      <c r="N47" s="69"/>
      <c r="O47" s="69"/>
      <c r="P47" s="69"/>
      <c r="Q47" s="69"/>
      <c r="R47" s="67"/>
      <c r="S47" s="70" t="s">
        <v>9</v>
      </c>
      <c r="T47" s="70"/>
      <c r="U47" s="70"/>
      <c r="V47" s="70"/>
    </row>
    <row r="48" spans="1:42" s="61" customFormat="1" ht="16.149999999999999" customHeight="1" thickBot="1" x14ac:dyDescent="0.2">
      <c r="D48" s="126" t="s">
        <v>8</v>
      </c>
      <c r="E48" s="749" t="s">
        <v>7</v>
      </c>
      <c r="F48" s="750"/>
      <c r="G48" s="750"/>
      <c r="H48" s="750"/>
      <c r="I48" s="751"/>
      <c r="J48" s="749" t="s">
        <v>6</v>
      </c>
      <c r="K48" s="750"/>
      <c r="L48" s="750"/>
      <c r="M48" s="751"/>
      <c r="N48" s="752" t="s">
        <v>208</v>
      </c>
      <c r="O48" s="753"/>
      <c r="P48" s="754"/>
      <c r="Q48" s="752" t="s">
        <v>209</v>
      </c>
      <c r="R48" s="753"/>
      <c r="S48" s="754"/>
      <c r="T48" s="752" t="s">
        <v>210</v>
      </c>
      <c r="U48" s="753"/>
      <c r="V48" s="754"/>
      <c r="W48" s="128" t="s">
        <v>5</v>
      </c>
      <c r="X48" s="129" t="s">
        <v>4</v>
      </c>
      <c r="Y48" s="749" t="s">
        <v>3</v>
      </c>
      <c r="Z48" s="755"/>
      <c r="AA48" s="127" t="s">
        <v>2</v>
      </c>
      <c r="AB48" s="129" t="s">
        <v>1</v>
      </c>
      <c r="AC48" s="130" t="s">
        <v>0</v>
      </c>
      <c r="AD48" s="76"/>
      <c r="AE48" s="191"/>
      <c r="AH48" s="402" t="s">
        <v>211</v>
      </c>
      <c r="AI48" s="402"/>
      <c r="AJ48" s="402"/>
      <c r="AK48" s="357" t="s">
        <v>242</v>
      </c>
      <c r="AL48" s="357"/>
      <c r="AM48" s="109"/>
      <c r="AN48" s="109"/>
      <c r="AO48" s="77"/>
      <c r="AP48" s="78">
        <v>1</v>
      </c>
    </row>
    <row r="49" spans="1:44" s="61" customFormat="1" ht="16.149999999999999" customHeight="1" x14ac:dyDescent="0.15">
      <c r="A49" s="61">
        <f>(AP48*100)+(AC49*10)+1</f>
        <v>111</v>
      </c>
      <c r="C49" s="61">
        <v>111</v>
      </c>
      <c r="D49" s="358" t="s">
        <v>208</v>
      </c>
      <c r="E49" s="329" t="str">
        <f t="shared" ref="E49:E54" si="11">VLOOKUP(C49,$A$7:$M$39,5,FALSE)</f>
        <v>服部 裕子</v>
      </c>
      <c r="F49" s="330"/>
      <c r="G49" s="330"/>
      <c r="H49" s="330"/>
      <c r="I49" s="331"/>
      <c r="J49" s="436" t="str">
        <f t="shared" ref="J49:J54" si="12">VLOOKUP(C49,$A$7:$M$39,10,FALSE)</f>
        <v>モリパークテニスガーデン</v>
      </c>
      <c r="K49" s="437"/>
      <c r="L49" s="437"/>
      <c r="M49" s="438"/>
      <c r="N49" s="635"/>
      <c r="O49" s="636"/>
      <c r="P49" s="637"/>
      <c r="Q49" s="638">
        <v>6</v>
      </c>
      <c r="R49" s="200"/>
      <c r="S49" s="640">
        <v>4</v>
      </c>
      <c r="T49" s="638">
        <v>6</v>
      </c>
      <c r="U49" s="200"/>
      <c r="V49" s="640">
        <v>2</v>
      </c>
      <c r="W49" s="369">
        <f>Q49+T49</f>
        <v>12</v>
      </c>
      <c r="X49" s="371">
        <f>S49+V49</f>
        <v>6</v>
      </c>
      <c r="Y49" s="373">
        <f>W49/(X49+W49)</f>
        <v>0.66666666666666663</v>
      </c>
      <c r="Z49" s="374"/>
      <c r="AA49" s="377">
        <f>COUNTIF(N49:V50,"○")</f>
        <v>2</v>
      </c>
      <c r="AB49" s="379">
        <f>COUNTIF(N49:V50,"×")</f>
        <v>0</v>
      </c>
      <c r="AC49" s="381">
        <f>RANK(AP50,AP50:AP54,1)</f>
        <v>1</v>
      </c>
      <c r="AD49" s="80"/>
      <c r="AE49" s="192"/>
      <c r="AF49" s="82"/>
      <c r="AG49" s="82"/>
      <c r="AH49" s="193" t="s">
        <v>16</v>
      </c>
      <c r="AI49" s="82"/>
      <c r="AJ49" s="82"/>
      <c r="AK49" s="82"/>
    </row>
    <row r="50" spans="1:44" s="61" customFormat="1" ht="16.149999999999999" customHeight="1" x14ac:dyDescent="0.15">
      <c r="A50" s="61">
        <f>(AP48*100)+(AC49*10)+2</f>
        <v>112</v>
      </c>
      <c r="C50" s="61">
        <v>112</v>
      </c>
      <c r="D50" s="359"/>
      <c r="E50" s="351" t="str">
        <f t="shared" si="11"/>
        <v>岡部恵理子</v>
      </c>
      <c r="F50" s="352"/>
      <c r="G50" s="352"/>
      <c r="H50" s="352"/>
      <c r="I50" s="353"/>
      <c r="J50" s="642" t="str">
        <f t="shared" si="12"/>
        <v>高井戸ダイヤモンドクラブ</v>
      </c>
      <c r="K50" s="643"/>
      <c r="L50" s="643"/>
      <c r="M50" s="644"/>
      <c r="N50" s="635"/>
      <c r="O50" s="636"/>
      <c r="P50" s="637"/>
      <c r="Q50" s="639"/>
      <c r="R50" s="201" t="str">
        <f>IF(Q49&lt;S49,"×",IF(Q49&gt;S49,"○",IF(Q49="","",IF(S49="","",))))</f>
        <v>○</v>
      </c>
      <c r="S50" s="641"/>
      <c r="T50" s="639"/>
      <c r="U50" s="201" t="str">
        <f>IF(T49&lt;V49,"×",IF(T49&gt;V49,"○",IF(T49="","",IF(V49="","",))))</f>
        <v>○</v>
      </c>
      <c r="V50" s="641"/>
      <c r="W50" s="370"/>
      <c r="X50" s="372"/>
      <c r="Y50" s="375"/>
      <c r="Z50" s="376"/>
      <c r="AA50" s="378"/>
      <c r="AB50" s="380"/>
      <c r="AC50" s="382"/>
      <c r="AD50" s="80"/>
      <c r="AE50" s="192"/>
      <c r="AF50" s="84"/>
      <c r="AG50" s="84"/>
      <c r="AH50" s="325" t="s">
        <v>207</v>
      </c>
      <c r="AI50" s="325"/>
      <c r="AJ50" s="85" t="s">
        <v>208</v>
      </c>
      <c r="AK50" s="86" t="s">
        <v>212</v>
      </c>
      <c r="AL50" s="85" t="s">
        <v>209</v>
      </c>
      <c r="AM50" s="85"/>
      <c r="AN50" s="85"/>
      <c r="AO50" s="85"/>
      <c r="AP50" s="131">
        <f>RANK(AA49,$AA49:$AA54,0)*10+RANK(Y49,$Y49:$Z54,)</f>
        <v>11</v>
      </c>
      <c r="AR50" s="87" t="s">
        <v>213</v>
      </c>
    </row>
    <row r="51" spans="1:44" s="61" customFormat="1" ht="16.149999999999999" customHeight="1" x14ac:dyDescent="0.15">
      <c r="A51" s="61">
        <f>(AP48*100)+(AC51*10)+1</f>
        <v>131</v>
      </c>
      <c r="C51" s="61">
        <v>221</v>
      </c>
      <c r="D51" s="327" t="s">
        <v>209</v>
      </c>
      <c r="E51" s="329" t="str">
        <f t="shared" si="11"/>
        <v>柳沢 菊枝</v>
      </c>
      <c r="F51" s="330"/>
      <c r="G51" s="330"/>
      <c r="H51" s="330"/>
      <c r="I51" s="331"/>
      <c r="J51" s="348" t="str">
        <f t="shared" si="12"/>
        <v>グリーンロイヤルＴＣ</v>
      </c>
      <c r="K51" s="349"/>
      <c r="L51" s="349"/>
      <c r="M51" s="350"/>
      <c r="N51" s="625">
        <f>S49</f>
        <v>4</v>
      </c>
      <c r="O51" s="202"/>
      <c r="P51" s="627">
        <f>Q49</f>
        <v>6</v>
      </c>
      <c r="Q51" s="613"/>
      <c r="R51" s="614"/>
      <c r="S51" s="631"/>
      <c r="T51" s="625">
        <v>2</v>
      </c>
      <c r="U51" s="202"/>
      <c r="V51" s="627">
        <v>6</v>
      </c>
      <c r="W51" s="339">
        <f>N51+T51</f>
        <v>6</v>
      </c>
      <c r="X51" s="341">
        <f>P51+V51</f>
        <v>12</v>
      </c>
      <c r="Y51" s="403">
        <f>W51/(X51+W51)</f>
        <v>0.33333333333333331</v>
      </c>
      <c r="Z51" s="404"/>
      <c r="AA51" s="378">
        <f>COUNTIF(N51:V52,"○")</f>
        <v>0</v>
      </c>
      <c r="AB51" s="380">
        <f>COUNTIF(N51:V52,"×")</f>
        <v>2</v>
      </c>
      <c r="AC51" s="382">
        <f>RANK(AP52,AP50:AP54,1)</f>
        <v>3</v>
      </c>
      <c r="AD51" s="80"/>
      <c r="AE51" s="192"/>
      <c r="AF51" s="84"/>
      <c r="AG51" s="84"/>
      <c r="AH51" s="325" t="s">
        <v>214</v>
      </c>
      <c r="AI51" s="325"/>
      <c r="AJ51" s="85" t="s">
        <v>209</v>
      </c>
      <c r="AK51" s="86" t="s">
        <v>212</v>
      </c>
      <c r="AL51" s="85" t="s">
        <v>210</v>
      </c>
      <c r="AM51" s="85"/>
      <c r="AN51" s="85"/>
      <c r="AO51" s="85"/>
      <c r="AP51" s="131"/>
      <c r="AR51" s="87"/>
    </row>
    <row r="52" spans="1:44" s="61" customFormat="1" ht="16.149999999999999" customHeight="1" x14ac:dyDescent="0.15">
      <c r="A52" s="61">
        <f>(AP48*100)+(AC51*10)+2</f>
        <v>132</v>
      </c>
      <c r="C52" s="61">
        <v>222</v>
      </c>
      <c r="D52" s="359"/>
      <c r="E52" s="351" t="str">
        <f t="shared" si="11"/>
        <v>大川 保恵</v>
      </c>
      <c r="F52" s="352"/>
      <c r="G52" s="352"/>
      <c r="H52" s="352"/>
      <c r="I52" s="353"/>
      <c r="J52" s="354" t="str">
        <f t="shared" si="12"/>
        <v>グリーンロイヤルＴＣ</v>
      </c>
      <c r="K52" s="355"/>
      <c r="L52" s="355"/>
      <c r="M52" s="356"/>
      <c r="N52" s="630"/>
      <c r="O52" s="201" t="str">
        <f>IF(N51&lt;P51,"×",IF(N51&gt;P51,"○",IF(Q49="","",IF(S49="","",))))</f>
        <v>×</v>
      </c>
      <c r="P52" s="629"/>
      <c r="Q52" s="632"/>
      <c r="R52" s="633"/>
      <c r="S52" s="634"/>
      <c r="T52" s="630"/>
      <c r="U52" s="203" t="str">
        <f>IF(T51&lt;V51,"×",IF(T51&gt;V51,"○",IF(T51="","",IF(V51="","",))))</f>
        <v>×</v>
      </c>
      <c r="V52" s="629"/>
      <c r="W52" s="414"/>
      <c r="X52" s="415"/>
      <c r="Y52" s="445"/>
      <c r="Z52" s="446"/>
      <c r="AA52" s="378"/>
      <c r="AB52" s="380"/>
      <c r="AC52" s="382"/>
      <c r="AD52" s="80"/>
      <c r="AE52" s="192"/>
      <c r="AF52" s="84"/>
      <c r="AG52" s="84"/>
      <c r="AH52" s="325" t="s">
        <v>215</v>
      </c>
      <c r="AI52" s="325"/>
      <c r="AJ52" s="85" t="s">
        <v>208</v>
      </c>
      <c r="AK52" s="86" t="s">
        <v>212</v>
      </c>
      <c r="AL52" s="85" t="s">
        <v>210</v>
      </c>
      <c r="AM52" s="85"/>
      <c r="AN52" s="85"/>
      <c r="AO52" s="85"/>
      <c r="AP52" s="131">
        <f>RANK(AA51,$AA49:$AA54,0)*10+RANK(Y51,$Y49:$Z54,)</f>
        <v>33</v>
      </c>
      <c r="AR52" s="87" t="s">
        <v>216</v>
      </c>
    </row>
    <row r="53" spans="1:44" s="61" customFormat="1" ht="16.149999999999999" customHeight="1" x14ac:dyDescent="0.15">
      <c r="A53" s="61">
        <f>(AP48*100)+(AC53*10)+1</f>
        <v>121</v>
      </c>
      <c r="C53" s="61">
        <v>321</v>
      </c>
      <c r="D53" s="327" t="s">
        <v>210</v>
      </c>
      <c r="E53" s="329" t="str">
        <f t="shared" si="11"/>
        <v>池田千鶴子</v>
      </c>
      <c r="F53" s="330"/>
      <c r="G53" s="330"/>
      <c r="H53" s="330"/>
      <c r="I53" s="331"/>
      <c r="J53" s="348" t="str">
        <f t="shared" si="12"/>
        <v>グリーンポートTC</v>
      </c>
      <c r="K53" s="349"/>
      <c r="L53" s="349"/>
      <c r="M53" s="350"/>
      <c r="N53" s="625">
        <f>V49</f>
        <v>2</v>
      </c>
      <c r="O53" s="202"/>
      <c r="P53" s="627">
        <f>T49</f>
        <v>6</v>
      </c>
      <c r="Q53" s="625">
        <f>V51</f>
        <v>6</v>
      </c>
      <c r="R53" s="202"/>
      <c r="S53" s="627">
        <f>T51</f>
        <v>2</v>
      </c>
      <c r="T53" s="613"/>
      <c r="U53" s="614"/>
      <c r="V53" s="631"/>
      <c r="W53" s="339">
        <f>N53+Q53</f>
        <v>8</v>
      </c>
      <c r="X53" s="341">
        <f>P53+S53</f>
        <v>8</v>
      </c>
      <c r="Y53" s="416">
        <f>W53/(X53+W53)</f>
        <v>0.5</v>
      </c>
      <c r="Z53" s="417"/>
      <c r="AA53" s="378">
        <f>COUNTIF(N53:V54,"○")</f>
        <v>1</v>
      </c>
      <c r="AB53" s="380">
        <f>COUNTIF(N53:V54,"×")</f>
        <v>1</v>
      </c>
      <c r="AC53" s="382">
        <f>RANK(AP54,AP50:AP54,1)</f>
        <v>2</v>
      </c>
      <c r="AD53" s="80"/>
      <c r="AE53" s="192"/>
      <c r="AF53" s="84"/>
      <c r="AG53" s="84"/>
      <c r="AH53" s="193"/>
      <c r="AI53" s="88"/>
      <c r="AJ53" s="88"/>
      <c r="AK53" s="88"/>
      <c r="AP53" s="131"/>
      <c r="AR53" s="87"/>
    </row>
    <row r="54" spans="1:44" s="61" customFormat="1" ht="16.149999999999999" customHeight="1" thickBot="1" x14ac:dyDescent="0.2">
      <c r="A54" s="61">
        <f>(AP48*100)+(AC53*10)+2</f>
        <v>122</v>
      </c>
      <c r="C54" s="61">
        <v>322</v>
      </c>
      <c r="D54" s="328"/>
      <c r="E54" s="439" t="str">
        <f t="shared" si="11"/>
        <v>平井 弥鈴</v>
      </c>
      <c r="F54" s="440"/>
      <c r="G54" s="440"/>
      <c r="H54" s="440"/>
      <c r="I54" s="441"/>
      <c r="J54" s="449" t="str">
        <f t="shared" si="12"/>
        <v>千代TC</v>
      </c>
      <c r="K54" s="450"/>
      <c r="L54" s="450"/>
      <c r="M54" s="451"/>
      <c r="N54" s="626"/>
      <c r="O54" s="204" t="str">
        <f>IF(N53&lt;P53,"×",IF(N53&gt;P53,"○",IF(V49="","",IF(T49="","",))))</f>
        <v>×</v>
      </c>
      <c r="P54" s="628"/>
      <c r="Q54" s="626"/>
      <c r="R54" s="204" t="str">
        <f>IF(Q53&lt;S53,"×",IF(Q53&gt;S53,"○",IF(T51="","",IF(V51="","",))))</f>
        <v>○</v>
      </c>
      <c r="S54" s="628"/>
      <c r="T54" s="616"/>
      <c r="U54" s="617"/>
      <c r="V54" s="655"/>
      <c r="W54" s="340"/>
      <c r="X54" s="342"/>
      <c r="Y54" s="429"/>
      <c r="Z54" s="430"/>
      <c r="AA54" s="407"/>
      <c r="AB54" s="408"/>
      <c r="AC54" s="409"/>
      <c r="AD54" s="80"/>
      <c r="AE54" s="192"/>
      <c r="AF54" s="84"/>
      <c r="AG54" s="84"/>
      <c r="AH54" s="193"/>
      <c r="AI54" s="88"/>
      <c r="AJ54" s="88"/>
      <c r="AK54" s="88"/>
      <c r="AP54" s="131">
        <f>RANK(AA53,$AA49:$AA54,0)*10+RANK(Y53,$Y49:$Z54,)</f>
        <v>22</v>
      </c>
      <c r="AR54" s="87" t="s">
        <v>217</v>
      </c>
    </row>
    <row r="55" spans="1:44" s="61" customFormat="1" ht="16.149999999999999" customHeight="1" x14ac:dyDescent="0.15">
      <c r="AR55" s="87"/>
    </row>
    <row r="56" spans="1:44" s="61" customFormat="1" ht="16.149999999999999" customHeight="1" thickBot="1" x14ac:dyDescent="0.2">
      <c r="D56" s="67" t="s">
        <v>214</v>
      </c>
      <c r="E56" s="190"/>
      <c r="F56" s="190"/>
      <c r="G56" s="190"/>
      <c r="H56" s="190"/>
      <c r="I56" s="190"/>
      <c r="J56" s="69"/>
      <c r="K56" s="69"/>
      <c r="L56" s="69"/>
      <c r="M56" s="69"/>
      <c r="N56" s="69"/>
      <c r="O56" s="69"/>
      <c r="P56" s="69"/>
      <c r="Q56" s="69"/>
      <c r="R56" s="67"/>
      <c r="S56" s="70" t="s">
        <v>9</v>
      </c>
      <c r="T56" s="70"/>
      <c r="U56" s="70"/>
      <c r="V56" s="70"/>
    </row>
    <row r="57" spans="1:44" s="61" customFormat="1" ht="16.149999999999999" customHeight="1" thickBot="1" x14ac:dyDescent="0.2">
      <c r="D57" s="126" t="s">
        <v>8</v>
      </c>
      <c r="E57" s="749" t="s">
        <v>7</v>
      </c>
      <c r="F57" s="750"/>
      <c r="G57" s="750"/>
      <c r="H57" s="750"/>
      <c r="I57" s="751"/>
      <c r="J57" s="749" t="s">
        <v>6</v>
      </c>
      <c r="K57" s="750"/>
      <c r="L57" s="750"/>
      <c r="M57" s="751"/>
      <c r="N57" s="752" t="s">
        <v>218</v>
      </c>
      <c r="O57" s="753"/>
      <c r="P57" s="754"/>
      <c r="Q57" s="752" t="s">
        <v>219</v>
      </c>
      <c r="R57" s="753"/>
      <c r="S57" s="754"/>
      <c r="T57" s="752" t="s">
        <v>221</v>
      </c>
      <c r="U57" s="753"/>
      <c r="V57" s="754"/>
      <c r="W57" s="128" t="s">
        <v>5</v>
      </c>
      <c r="X57" s="129" t="s">
        <v>4</v>
      </c>
      <c r="Y57" s="749" t="s">
        <v>3</v>
      </c>
      <c r="Z57" s="755"/>
      <c r="AA57" s="127" t="s">
        <v>2</v>
      </c>
      <c r="AB57" s="129" t="s">
        <v>1</v>
      </c>
      <c r="AC57" s="130" t="s">
        <v>0</v>
      </c>
      <c r="AD57" s="76"/>
      <c r="AE57" s="191"/>
      <c r="AH57" s="402" t="s">
        <v>211</v>
      </c>
      <c r="AI57" s="402"/>
      <c r="AJ57" s="402"/>
      <c r="AK57" s="357" t="s">
        <v>263</v>
      </c>
      <c r="AL57" s="357"/>
      <c r="AM57" s="109"/>
      <c r="AN57" s="109"/>
      <c r="AO57" s="77"/>
      <c r="AP57" s="78">
        <v>2</v>
      </c>
    </row>
    <row r="58" spans="1:44" s="61" customFormat="1" ht="16.149999999999999" customHeight="1" x14ac:dyDescent="0.15">
      <c r="A58" s="61">
        <f>(AP57*100)+(AC58*10)+1</f>
        <v>211</v>
      </c>
      <c r="C58" s="61">
        <v>211</v>
      </c>
      <c r="D58" s="358" t="s">
        <v>218</v>
      </c>
      <c r="E58" s="329" t="str">
        <f t="shared" ref="E58:E63" si="13">VLOOKUP(C58,$A$7:$M$39,5,FALSE)</f>
        <v>板倉 寿子</v>
      </c>
      <c r="F58" s="330"/>
      <c r="G58" s="330"/>
      <c r="H58" s="330"/>
      <c r="I58" s="331"/>
      <c r="J58" s="436" t="str">
        <f t="shared" ref="J58:J63" si="14">VLOOKUP(C58,$A$7:$M$39,10,FALSE)</f>
        <v>グリーンロイヤルＴＣ</v>
      </c>
      <c r="K58" s="437"/>
      <c r="L58" s="437"/>
      <c r="M58" s="438"/>
      <c r="N58" s="635"/>
      <c r="O58" s="636"/>
      <c r="P58" s="637"/>
      <c r="Q58" s="638">
        <v>6</v>
      </c>
      <c r="R58" s="200"/>
      <c r="S58" s="640">
        <v>3</v>
      </c>
      <c r="T58" s="638">
        <v>6</v>
      </c>
      <c r="U58" s="200"/>
      <c r="V58" s="640">
        <v>1</v>
      </c>
      <c r="W58" s="369">
        <f>Q58+T58</f>
        <v>12</v>
      </c>
      <c r="X58" s="371">
        <f>S58+V58</f>
        <v>4</v>
      </c>
      <c r="Y58" s="373">
        <f>W58/(X58+W58)</f>
        <v>0.75</v>
      </c>
      <c r="Z58" s="374"/>
      <c r="AA58" s="377">
        <f>COUNTIF(N58:V59,"○")</f>
        <v>2</v>
      </c>
      <c r="AB58" s="379">
        <f>COUNTIF(N58:V59,"×")</f>
        <v>0</v>
      </c>
      <c r="AC58" s="381">
        <f>RANK(AP59,AP59:AP63,1)</f>
        <v>1</v>
      </c>
      <c r="AD58" s="80"/>
      <c r="AE58" s="192"/>
      <c r="AF58" s="82"/>
      <c r="AG58" s="82"/>
      <c r="AH58" s="193" t="s">
        <v>16</v>
      </c>
      <c r="AI58" s="82"/>
      <c r="AJ58" s="82"/>
      <c r="AK58" s="82"/>
    </row>
    <row r="59" spans="1:44" s="61" customFormat="1" ht="16.149999999999999" customHeight="1" x14ac:dyDescent="0.15">
      <c r="A59" s="61">
        <f>(AP57*100)+(AC58*10)+2</f>
        <v>212</v>
      </c>
      <c r="C59" s="61">
        <v>212</v>
      </c>
      <c r="D59" s="359"/>
      <c r="E59" s="351" t="str">
        <f t="shared" si="13"/>
        <v>中野 智子</v>
      </c>
      <c r="F59" s="352"/>
      <c r="G59" s="352"/>
      <c r="H59" s="352"/>
      <c r="I59" s="353"/>
      <c r="J59" s="642" t="str">
        <f t="shared" si="14"/>
        <v>あおやま庭球塾</v>
      </c>
      <c r="K59" s="643"/>
      <c r="L59" s="643"/>
      <c r="M59" s="644"/>
      <c r="N59" s="635"/>
      <c r="O59" s="636"/>
      <c r="P59" s="637"/>
      <c r="Q59" s="639"/>
      <c r="R59" s="201" t="str">
        <f>IF(Q58&lt;S58,"×",IF(Q58&gt;S58,"○",IF(Q58="","",IF(S58="","",))))</f>
        <v>○</v>
      </c>
      <c r="S59" s="641"/>
      <c r="T59" s="639"/>
      <c r="U59" s="201" t="str">
        <f>IF(T58&lt;V58,"×",IF(T58&gt;V58,"○",IF(T58="","",IF(V58="","",))))</f>
        <v>○</v>
      </c>
      <c r="V59" s="641"/>
      <c r="W59" s="370"/>
      <c r="X59" s="372"/>
      <c r="Y59" s="375"/>
      <c r="Z59" s="376"/>
      <c r="AA59" s="378"/>
      <c r="AB59" s="380"/>
      <c r="AC59" s="382"/>
      <c r="AD59" s="80"/>
      <c r="AE59" s="192"/>
      <c r="AF59" s="84"/>
      <c r="AG59" s="84"/>
      <c r="AH59" s="325" t="s">
        <v>207</v>
      </c>
      <c r="AI59" s="325"/>
      <c r="AJ59" s="85" t="s">
        <v>218</v>
      </c>
      <c r="AK59" s="86" t="s">
        <v>212</v>
      </c>
      <c r="AL59" s="85" t="s">
        <v>219</v>
      </c>
      <c r="AM59" s="85"/>
      <c r="AN59" s="85"/>
      <c r="AO59" s="85"/>
      <c r="AP59" s="132">
        <f>RANK(AA58,$AA58:$AA63,0)*10+RANK(Y58,$Y58:$Z63,)</f>
        <v>11</v>
      </c>
      <c r="AR59" s="87" t="s">
        <v>220</v>
      </c>
    </row>
    <row r="60" spans="1:44" s="61" customFormat="1" ht="16.149999999999999" customHeight="1" x14ac:dyDescent="0.15">
      <c r="A60" s="61">
        <f>(AP57*100)+(AC60*10)+1</f>
        <v>231</v>
      </c>
      <c r="C60" s="61">
        <v>121</v>
      </c>
      <c r="D60" s="327" t="s">
        <v>219</v>
      </c>
      <c r="E60" s="329" t="str">
        <f t="shared" si="13"/>
        <v>加藤 尚子</v>
      </c>
      <c r="F60" s="330"/>
      <c r="G60" s="330"/>
      <c r="H60" s="330"/>
      <c r="I60" s="331"/>
      <c r="J60" s="348" t="str">
        <f t="shared" si="14"/>
        <v>グリーンヒル</v>
      </c>
      <c r="K60" s="349"/>
      <c r="L60" s="349"/>
      <c r="M60" s="350"/>
      <c r="N60" s="625">
        <f>S58</f>
        <v>3</v>
      </c>
      <c r="O60" s="202"/>
      <c r="P60" s="627">
        <f>Q58</f>
        <v>6</v>
      </c>
      <c r="Q60" s="613"/>
      <c r="R60" s="614"/>
      <c r="S60" s="631"/>
      <c r="T60" s="625">
        <v>3</v>
      </c>
      <c r="U60" s="202"/>
      <c r="V60" s="627">
        <v>6</v>
      </c>
      <c r="W60" s="339">
        <f>N60+T60</f>
        <v>6</v>
      </c>
      <c r="X60" s="341">
        <f>P60+V60</f>
        <v>12</v>
      </c>
      <c r="Y60" s="403">
        <f>W60/(X60+W60)</f>
        <v>0.33333333333333331</v>
      </c>
      <c r="Z60" s="404"/>
      <c r="AA60" s="378">
        <f>COUNTIF(N60:V61,"○")</f>
        <v>0</v>
      </c>
      <c r="AB60" s="380">
        <f>COUNTIF(N60:V61,"×")</f>
        <v>2</v>
      </c>
      <c r="AC60" s="382">
        <f>RANK(AP61,AP59:AP63,1)</f>
        <v>3</v>
      </c>
      <c r="AD60" s="80"/>
      <c r="AE60" s="192"/>
      <c r="AF60" s="84"/>
      <c r="AG60" s="84"/>
      <c r="AH60" s="325" t="s">
        <v>214</v>
      </c>
      <c r="AI60" s="325"/>
      <c r="AJ60" s="85" t="s">
        <v>219</v>
      </c>
      <c r="AK60" s="86" t="s">
        <v>212</v>
      </c>
      <c r="AL60" s="85" t="s">
        <v>221</v>
      </c>
      <c r="AM60" s="85"/>
      <c r="AN60" s="85"/>
      <c r="AO60" s="85"/>
      <c r="AP60" s="132"/>
      <c r="AR60" s="87"/>
    </row>
    <row r="61" spans="1:44" s="61" customFormat="1" ht="16.149999999999999" customHeight="1" x14ac:dyDescent="0.15">
      <c r="A61" s="61">
        <f>(AP57*100)+(AC60*10)+2</f>
        <v>232</v>
      </c>
      <c r="C61" s="61">
        <v>122</v>
      </c>
      <c r="D61" s="359"/>
      <c r="E61" s="351" t="str">
        <f t="shared" si="13"/>
        <v>小長谷雅子</v>
      </c>
      <c r="F61" s="352"/>
      <c r="G61" s="352"/>
      <c r="H61" s="352"/>
      <c r="I61" s="353"/>
      <c r="J61" s="354" t="str">
        <f t="shared" si="14"/>
        <v>グリーンポートTC</v>
      </c>
      <c r="K61" s="355"/>
      <c r="L61" s="355"/>
      <c r="M61" s="356"/>
      <c r="N61" s="630"/>
      <c r="O61" s="201" t="str">
        <f>IF(N60&lt;P60,"×",IF(N60&gt;P60,"○",IF(Q58="","",IF(S58="","",))))</f>
        <v>×</v>
      </c>
      <c r="P61" s="629"/>
      <c r="Q61" s="632"/>
      <c r="R61" s="633"/>
      <c r="S61" s="634"/>
      <c r="T61" s="630"/>
      <c r="U61" s="203" t="str">
        <f>IF(T60&lt;V60,"×",IF(T60&gt;V60,"○",IF(T60="","",IF(V60="","",))))</f>
        <v>×</v>
      </c>
      <c r="V61" s="629"/>
      <c r="W61" s="414"/>
      <c r="X61" s="415"/>
      <c r="Y61" s="445"/>
      <c r="Z61" s="446"/>
      <c r="AA61" s="378"/>
      <c r="AB61" s="380"/>
      <c r="AC61" s="382"/>
      <c r="AD61" s="80"/>
      <c r="AE61" s="192"/>
      <c r="AF61" s="84"/>
      <c r="AG61" s="84"/>
      <c r="AH61" s="325" t="s">
        <v>215</v>
      </c>
      <c r="AI61" s="325"/>
      <c r="AJ61" s="85" t="s">
        <v>218</v>
      </c>
      <c r="AK61" s="86" t="s">
        <v>212</v>
      </c>
      <c r="AL61" s="85" t="s">
        <v>221</v>
      </c>
      <c r="AM61" s="85"/>
      <c r="AN61" s="85"/>
      <c r="AO61" s="85"/>
      <c r="AP61" s="132">
        <f>RANK(AA60,$AA58:$AA63,0)*10+RANK(Y60,$Y58:$Z63,)</f>
        <v>33</v>
      </c>
      <c r="AR61" s="87" t="s">
        <v>222</v>
      </c>
    </row>
    <row r="62" spans="1:44" s="61" customFormat="1" ht="16.149999999999999" customHeight="1" x14ac:dyDescent="0.15">
      <c r="A62" s="61">
        <f>(AP57*100)+(AC62*10)+1</f>
        <v>221</v>
      </c>
      <c r="C62" s="61">
        <v>311</v>
      </c>
      <c r="D62" s="327" t="s">
        <v>221</v>
      </c>
      <c r="E62" s="329" t="str">
        <f t="shared" si="13"/>
        <v>渡邉 克子</v>
      </c>
      <c r="F62" s="330"/>
      <c r="G62" s="330"/>
      <c r="H62" s="330"/>
      <c r="I62" s="331"/>
      <c r="J62" s="348" t="str">
        <f t="shared" si="14"/>
        <v>清水町ﾛｰﾝTC</v>
      </c>
      <c r="K62" s="349"/>
      <c r="L62" s="349"/>
      <c r="M62" s="350"/>
      <c r="N62" s="625">
        <f>V58</f>
        <v>1</v>
      </c>
      <c r="O62" s="202"/>
      <c r="P62" s="627">
        <f>T58</f>
        <v>6</v>
      </c>
      <c r="Q62" s="625">
        <f>V60</f>
        <v>6</v>
      </c>
      <c r="R62" s="202"/>
      <c r="S62" s="627">
        <f>T60</f>
        <v>3</v>
      </c>
      <c r="T62" s="613"/>
      <c r="U62" s="614"/>
      <c r="V62" s="631"/>
      <c r="W62" s="339">
        <f>N62+Q62</f>
        <v>7</v>
      </c>
      <c r="X62" s="341">
        <f>P62+S62</f>
        <v>9</v>
      </c>
      <c r="Y62" s="416">
        <f>W62/(X62+W62)</f>
        <v>0.4375</v>
      </c>
      <c r="Z62" s="417"/>
      <c r="AA62" s="378">
        <f>COUNTIF(N62:V63,"○")</f>
        <v>1</v>
      </c>
      <c r="AB62" s="380">
        <f>COUNTIF(N62:V63,"×")</f>
        <v>1</v>
      </c>
      <c r="AC62" s="382">
        <f>RANK(AP63,AP59:AP63,1)</f>
        <v>2</v>
      </c>
      <c r="AD62" s="80"/>
      <c r="AE62" s="192"/>
      <c r="AF62" s="84"/>
      <c r="AG62" s="84"/>
      <c r="AH62" s="193"/>
      <c r="AI62" s="88"/>
      <c r="AJ62" s="88"/>
      <c r="AK62" s="88"/>
      <c r="AP62" s="132"/>
      <c r="AR62" s="87"/>
    </row>
    <row r="63" spans="1:44" s="61" customFormat="1" ht="16.149999999999999" customHeight="1" thickBot="1" x14ac:dyDescent="0.2">
      <c r="A63" s="61">
        <f>(AP57*100)+(AC62*10)+2</f>
        <v>222</v>
      </c>
      <c r="C63" s="61">
        <v>312</v>
      </c>
      <c r="D63" s="328"/>
      <c r="E63" s="439" t="str">
        <f t="shared" si="13"/>
        <v>深澤 幸子</v>
      </c>
      <c r="F63" s="440"/>
      <c r="G63" s="440"/>
      <c r="H63" s="440"/>
      <c r="I63" s="441"/>
      <c r="J63" s="449" t="str">
        <f t="shared" si="14"/>
        <v>TGTC</v>
      </c>
      <c r="K63" s="450"/>
      <c r="L63" s="450"/>
      <c r="M63" s="451"/>
      <c r="N63" s="626"/>
      <c r="O63" s="204" t="str">
        <f>IF(N62&lt;P62,"×",IF(N62&gt;P62,"○",IF(V58="","",IF(T58="","",))))</f>
        <v>×</v>
      </c>
      <c r="P63" s="628"/>
      <c r="Q63" s="626"/>
      <c r="R63" s="204" t="str">
        <f>IF(Q62&lt;S62,"×",IF(Q62&gt;S62,"○",IF(T60="","",IF(V60="","",))))</f>
        <v>○</v>
      </c>
      <c r="S63" s="628"/>
      <c r="T63" s="616"/>
      <c r="U63" s="617"/>
      <c r="V63" s="655"/>
      <c r="W63" s="340"/>
      <c r="X63" s="342"/>
      <c r="Y63" s="429"/>
      <c r="Z63" s="430"/>
      <c r="AA63" s="407"/>
      <c r="AB63" s="408"/>
      <c r="AC63" s="409"/>
      <c r="AD63" s="80"/>
      <c r="AE63" s="192"/>
      <c r="AF63" s="84"/>
      <c r="AG63" s="84"/>
      <c r="AH63" s="192"/>
      <c r="AI63" s="88"/>
      <c r="AJ63" s="88"/>
      <c r="AK63" s="88"/>
      <c r="AP63" s="132">
        <f>RANK(AA62,$AA58:$AA63,0)*10+RANK(Y62,$Y58:$Z63,)</f>
        <v>22</v>
      </c>
      <c r="AR63" s="87" t="s">
        <v>223</v>
      </c>
    </row>
    <row r="64" spans="1:44" s="61" customFormat="1" ht="16.149999999999999" customHeight="1" x14ac:dyDescent="0.15"/>
    <row r="65" spans="2:54" s="61" customFormat="1" ht="16.149999999999999" customHeight="1" x14ac:dyDescent="0.15"/>
    <row r="66" spans="2:54" s="61" customFormat="1" ht="16.149999999999999" customHeight="1" x14ac:dyDescent="0.15"/>
    <row r="67" spans="2:54" s="61" customFormat="1" ht="16.149999999999999" customHeight="1" x14ac:dyDescent="0.15">
      <c r="D67" s="62" t="s">
        <v>264</v>
      </c>
    </row>
    <row r="68" spans="2:54" s="61" customFormat="1" ht="16.149999999999999" customHeight="1" x14ac:dyDescent="0.15"/>
    <row r="69" spans="2:54" s="61" customFormat="1" ht="16.149999999999999" customHeight="1" x14ac:dyDescent="0.15"/>
    <row r="70" spans="2:54" s="61" customFormat="1" ht="16.149999999999999" customHeight="1" x14ac:dyDescent="0.15">
      <c r="B70" s="61">
        <v>111</v>
      </c>
      <c r="D70" s="746">
        <v>1</v>
      </c>
      <c r="E70" s="329" t="str">
        <f>VLOOKUP(B70,$A$49:$M$63,5,FALSE)</f>
        <v>服部 裕子</v>
      </c>
      <c r="F70" s="330"/>
      <c r="G70" s="330"/>
      <c r="H70" s="330"/>
      <c r="I70" s="331"/>
      <c r="J70" s="348" t="str">
        <f>VLOOKUP(B70,$A$49:$M$63,10,FALSE)</f>
        <v>モリパークテニスガーデン</v>
      </c>
      <c r="K70" s="349"/>
      <c r="L70" s="349"/>
      <c r="M70" s="350"/>
      <c r="N70" s="79"/>
    </row>
    <row r="71" spans="2:54" s="61" customFormat="1" ht="16.149999999999999" customHeight="1" x14ac:dyDescent="0.15">
      <c r="B71" s="61">
        <v>112</v>
      </c>
      <c r="D71" s="747"/>
      <c r="E71" s="351" t="str">
        <f>VLOOKUP(B71,$A$49:$M$63,5,FALSE)</f>
        <v>岡部恵理子</v>
      </c>
      <c r="F71" s="352"/>
      <c r="G71" s="352"/>
      <c r="H71" s="352"/>
      <c r="I71" s="353"/>
      <c r="J71" s="354" t="str">
        <f>VLOOKUP(B71,$A$49:$M$63,10,FALSE)</f>
        <v>高井戸ダイヤモンドクラブ</v>
      </c>
      <c r="K71" s="355"/>
      <c r="L71" s="355"/>
      <c r="M71" s="356"/>
      <c r="N71" s="89"/>
      <c r="O71" s="90"/>
      <c r="R71" s="325" t="s">
        <v>252</v>
      </c>
      <c r="S71" s="325"/>
      <c r="T71" s="325"/>
      <c r="U71" s="325"/>
      <c r="AR71" s="91" t="s">
        <v>225</v>
      </c>
      <c r="AS71" s="91"/>
      <c r="AT71" s="91"/>
      <c r="AU71" s="91"/>
      <c r="AV71" s="91"/>
    </row>
    <row r="72" spans="2:54" s="61" customFormat="1" ht="16.149999999999999" customHeight="1" x14ac:dyDescent="0.15">
      <c r="D72" s="65"/>
      <c r="E72" s="65"/>
      <c r="F72" s="65"/>
      <c r="G72" s="65"/>
      <c r="H72" s="65"/>
      <c r="I72" s="65"/>
      <c r="J72" s="79"/>
      <c r="K72" s="79"/>
      <c r="L72" s="79"/>
      <c r="M72" s="79"/>
      <c r="N72" s="79"/>
      <c r="O72" s="92"/>
      <c r="P72" s="262">
        <v>4</v>
      </c>
      <c r="R72" s="748" t="s">
        <v>453</v>
      </c>
      <c r="S72" s="748"/>
      <c r="T72" s="748"/>
      <c r="U72" s="748"/>
      <c r="AR72" s="91"/>
      <c r="AS72" s="91"/>
      <c r="AT72" s="91"/>
      <c r="AU72" s="91"/>
      <c r="AV72" s="91"/>
    </row>
    <row r="73" spans="2:54" s="61" customFormat="1" ht="16.149999999999999" customHeight="1" x14ac:dyDescent="0.15">
      <c r="D73" s="65"/>
      <c r="E73" s="65"/>
      <c r="F73" s="65"/>
      <c r="G73" s="65"/>
      <c r="H73" s="65"/>
      <c r="I73" s="65"/>
      <c r="J73" s="79"/>
      <c r="K73" s="79"/>
      <c r="L73" s="79"/>
      <c r="M73" s="79"/>
      <c r="N73" s="79"/>
      <c r="O73" s="259"/>
      <c r="P73" s="263">
        <v>8</v>
      </c>
      <c r="R73" s="748"/>
      <c r="S73" s="748"/>
      <c r="T73" s="748"/>
      <c r="U73" s="748"/>
      <c r="AR73" s="57"/>
      <c r="AS73" s="57"/>
      <c r="AT73" s="57"/>
      <c r="AU73" s="57"/>
      <c r="AV73" s="57"/>
    </row>
    <row r="74" spans="2:54" s="61" customFormat="1" ht="16.149999999999999" customHeight="1" x14ac:dyDescent="0.15">
      <c r="B74" s="61">
        <v>211</v>
      </c>
      <c r="D74" s="746">
        <v>2</v>
      </c>
      <c r="E74" s="329" t="str">
        <f>VLOOKUP(B74,$A$49:$M$63,5,FALSE)</f>
        <v>板倉 寿子</v>
      </c>
      <c r="F74" s="330"/>
      <c r="G74" s="330"/>
      <c r="H74" s="330"/>
      <c r="I74" s="331"/>
      <c r="J74" s="348" t="str">
        <f>VLOOKUP(B74,$A$49:$M$63,10,FALSE)</f>
        <v>グリーンロイヤルＴＣ</v>
      </c>
      <c r="K74" s="349"/>
      <c r="L74" s="349"/>
      <c r="M74" s="350"/>
      <c r="N74" s="249"/>
      <c r="O74" s="261"/>
      <c r="AR74" s="57"/>
      <c r="AS74" s="57"/>
      <c r="AT74" s="57"/>
      <c r="AU74" s="57"/>
      <c r="AV74" s="57"/>
    </row>
    <row r="75" spans="2:54" s="61" customFormat="1" ht="16.149999999999999" customHeight="1" x14ac:dyDescent="0.15">
      <c r="B75" s="61">
        <v>212</v>
      </c>
      <c r="D75" s="747"/>
      <c r="E75" s="351" t="str">
        <f>VLOOKUP(B75,$A$49:$M$63,5,FALSE)</f>
        <v>中野 智子</v>
      </c>
      <c r="F75" s="352"/>
      <c r="G75" s="352"/>
      <c r="H75" s="352"/>
      <c r="I75" s="353"/>
      <c r="J75" s="354" t="str">
        <f>VLOOKUP(B75,$A$49:$M$63,10,FALSE)</f>
        <v>あおやま庭球塾</v>
      </c>
      <c r="K75" s="355"/>
      <c r="L75" s="355"/>
      <c r="M75" s="356"/>
      <c r="N75" s="79"/>
      <c r="AR75" s="91" t="s">
        <v>226</v>
      </c>
      <c r="AS75" s="91"/>
      <c r="AT75" s="91"/>
      <c r="AU75" s="91"/>
      <c r="AV75" s="91"/>
    </row>
    <row r="76" spans="2:54" s="61" customFormat="1" ht="16.149999999999999" customHeight="1" x14ac:dyDescent="0.15">
      <c r="AR76" s="91"/>
      <c r="AS76" s="91"/>
      <c r="AT76" s="91"/>
      <c r="AU76" s="91"/>
      <c r="AV76" s="91"/>
    </row>
    <row r="77" spans="2:54" s="61" customFormat="1" ht="16.149999999999999" customHeight="1" x14ac:dyDescent="0.15">
      <c r="AR77" s="57"/>
      <c r="AS77" s="57"/>
      <c r="AT77" s="57"/>
      <c r="AU77" s="57"/>
      <c r="AV77" s="57"/>
    </row>
    <row r="78" spans="2:54" s="61" customFormat="1" ht="16.149999999999999" customHeight="1" x14ac:dyDescent="0.15">
      <c r="AR78" s="57"/>
      <c r="AS78" s="57"/>
      <c r="AT78" s="57"/>
      <c r="AU78" s="57"/>
      <c r="AV78" s="57"/>
    </row>
    <row r="79" spans="2:54" s="61" customFormat="1" ht="16.149999999999999" customHeight="1" x14ac:dyDescent="0.15">
      <c r="B79" s="61">
        <v>121</v>
      </c>
      <c r="C79" s="61">
        <v>131</v>
      </c>
      <c r="D79" s="746">
        <v>1</v>
      </c>
      <c r="E79" s="329" t="str">
        <f>VLOOKUP(B79,$A$49:$M$63,5,FALSE)</f>
        <v>池田千鶴子</v>
      </c>
      <c r="F79" s="330"/>
      <c r="G79" s="330"/>
      <c r="H79" s="330"/>
      <c r="I79" s="331"/>
      <c r="J79" s="348" t="str">
        <f>VLOOKUP(B79,$A$49:$M$63,10,FALSE)</f>
        <v>グリーンポートTC</v>
      </c>
      <c r="K79" s="349"/>
      <c r="L79" s="349"/>
      <c r="M79" s="350"/>
      <c r="N79" s="79"/>
      <c r="V79" s="746">
        <v>1</v>
      </c>
      <c r="W79" s="329" t="str">
        <f>VLOOKUP(C79,$A$49:$M$63,5,FALSE)</f>
        <v>柳沢 菊枝</v>
      </c>
      <c r="X79" s="330"/>
      <c r="Y79" s="330"/>
      <c r="Z79" s="330"/>
      <c r="AA79" s="331"/>
      <c r="AB79" s="348" t="str">
        <f>VLOOKUP(C79,$A$49:$M$63,10,FALSE)</f>
        <v>グリーンロイヤルＴＣ</v>
      </c>
      <c r="AC79" s="349"/>
      <c r="AD79" s="349"/>
      <c r="AE79" s="350"/>
      <c r="AF79" s="79"/>
      <c r="AR79" s="57"/>
      <c r="AS79" s="57"/>
      <c r="AT79" s="57"/>
      <c r="AU79" s="57"/>
      <c r="AV79" s="57"/>
    </row>
    <row r="80" spans="2:54" s="61" customFormat="1" ht="16.149999999999999" customHeight="1" x14ac:dyDescent="0.15">
      <c r="B80" s="61">
        <v>122</v>
      </c>
      <c r="C80" s="61">
        <v>132</v>
      </c>
      <c r="D80" s="747"/>
      <c r="E80" s="351" t="str">
        <f>VLOOKUP(B80,$A$49:$M$63,5,FALSE)</f>
        <v>平井 弥鈴</v>
      </c>
      <c r="F80" s="352"/>
      <c r="G80" s="352"/>
      <c r="H80" s="352"/>
      <c r="I80" s="353"/>
      <c r="J80" s="354" t="str">
        <f>VLOOKUP(B80,$A$49:$M$63,10,FALSE)</f>
        <v>千代TC</v>
      </c>
      <c r="K80" s="355"/>
      <c r="L80" s="355"/>
      <c r="M80" s="356"/>
      <c r="N80" s="89"/>
      <c r="O80" s="90"/>
      <c r="V80" s="747"/>
      <c r="W80" s="351" t="str">
        <f>VLOOKUP(C80,$A$49:$M$63,5,FALSE)</f>
        <v>大川 保恵</v>
      </c>
      <c r="X80" s="352"/>
      <c r="Y80" s="352"/>
      <c r="Z80" s="352"/>
      <c r="AA80" s="353"/>
      <c r="AB80" s="354" t="str">
        <f>VLOOKUP(C80,$A$49:$M$63,10,FALSE)</f>
        <v>グリーンロイヤルＴＣ</v>
      </c>
      <c r="AC80" s="355"/>
      <c r="AD80" s="355"/>
      <c r="AE80" s="356"/>
      <c r="AF80" s="89"/>
      <c r="AG80" s="90"/>
      <c r="AR80" s="91" t="s">
        <v>227</v>
      </c>
      <c r="AS80" s="91"/>
      <c r="AT80" s="91"/>
      <c r="AU80" s="91"/>
      <c r="AV80" s="91"/>
      <c r="AX80" s="91" t="s">
        <v>228</v>
      </c>
      <c r="AY80" s="91"/>
      <c r="AZ80" s="91"/>
      <c r="BA80" s="91"/>
      <c r="BB80" s="91"/>
    </row>
    <row r="81" spans="2:54" s="61" customFormat="1" ht="16.149999999999999" customHeight="1" x14ac:dyDescent="0.15">
      <c r="D81" s="65"/>
      <c r="E81" s="65"/>
      <c r="F81" s="65"/>
      <c r="G81" s="65"/>
      <c r="H81" s="65"/>
      <c r="I81" s="65"/>
      <c r="J81" s="79"/>
      <c r="K81" s="79"/>
      <c r="L81" s="79"/>
      <c r="M81" s="79"/>
      <c r="N81" s="79"/>
      <c r="O81" s="92"/>
      <c r="P81" s="262">
        <v>6</v>
      </c>
      <c r="Q81" s="326" t="s">
        <v>454</v>
      </c>
      <c r="R81" s="326"/>
      <c r="S81" s="326"/>
      <c r="T81" s="326"/>
      <c r="V81" s="65"/>
      <c r="W81" s="65"/>
      <c r="X81" s="65"/>
      <c r="Y81" s="65"/>
      <c r="Z81" s="65"/>
      <c r="AA81" s="65"/>
      <c r="AB81" s="79"/>
      <c r="AC81" s="79"/>
      <c r="AD81" s="79"/>
      <c r="AE81" s="79"/>
      <c r="AF81" s="79"/>
      <c r="AG81" s="92"/>
      <c r="AH81" s="262">
        <v>3</v>
      </c>
      <c r="AI81" s="326" t="s">
        <v>456</v>
      </c>
      <c r="AJ81" s="326"/>
      <c r="AK81" s="326"/>
      <c r="AL81" s="326"/>
      <c r="AR81" s="91"/>
      <c r="AS81" s="91"/>
      <c r="AT81" s="91"/>
      <c r="AU81" s="91"/>
      <c r="AV81" s="91"/>
      <c r="AX81" s="91"/>
      <c r="AY81" s="91"/>
      <c r="AZ81" s="91"/>
      <c r="BA81" s="91"/>
      <c r="BB81" s="91"/>
    </row>
    <row r="82" spans="2:54" s="61" customFormat="1" ht="16.149999999999999" customHeight="1" x14ac:dyDescent="0.15">
      <c r="D82" s="65"/>
      <c r="E82" s="65"/>
      <c r="F82" s="65"/>
      <c r="G82" s="65"/>
      <c r="H82" s="65"/>
      <c r="I82" s="65"/>
      <c r="J82" s="79"/>
      <c r="K82" s="79"/>
      <c r="L82" s="79"/>
      <c r="M82" s="79"/>
      <c r="N82" s="79"/>
      <c r="O82" s="259"/>
      <c r="P82" s="263">
        <v>8</v>
      </c>
      <c r="Q82" s="326"/>
      <c r="R82" s="326"/>
      <c r="S82" s="326"/>
      <c r="T82" s="326"/>
      <c r="V82" s="65"/>
      <c r="W82" s="65"/>
      <c r="X82" s="65"/>
      <c r="Y82" s="65"/>
      <c r="Z82" s="65"/>
      <c r="AA82" s="65"/>
      <c r="AB82" s="79"/>
      <c r="AC82" s="79"/>
      <c r="AD82" s="79"/>
      <c r="AE82" s="79"/>
      <c r="AF82" s="79"/>
      <c r="AG82" s="259"/>
      <c r="AH82" s="263">
        <v>8</v>
      </c>
      <c r="AI82" s="326"/>
      <c r="AJ82" s="326"/>
      <c r="AK82" s="326"/>
      <c r="AL82" s="326"/>
      <c r="AR82" s="57"/>
      <c r="AS82" s="57"/>
      <c r="AT82" s="57"/>
      <c r="AU82" s="57"/>
      <c r="AV82" s="57"/>
      <c r="AX82" s="57"/>
      <c r="AY82" s="57"/>
      <c r="AZ82" s="57"/>
      <c r="BA82" s="57"/>
      <c r="BB82" s="57"/>
    </row>
    <row r="83" spans="2:54" s="61" customFormat="1" ht="16.149999999999999" customHeight="1" x14ac:dyDescent="0.15">
      <c r="B83" s="61">
        <v>221</v>
      </c>
      <c r="C83" s="61">
        <v>231</v>
      </c>
      <c r="D83" s="746">
        <v>2</v>
      </c>
      <c r="E83" s="329" t="str">
        <f>VLOOKUP(B83,$A$49:$M$63,5,FALSE)</f>
        <v>渡邉 克子</v>
      </c>
      <c r="F83" s="330"/>
      <c r="G83" s="330"/>
      <c r="H83" s="330"/>
      <c r="I83" s="331"/>
      <c r="J83" s="348" t="str">
        <f>VLOOKUP(B83,$A$49:$M$63,10,FALSE)</f>
        <v>清水町ﾛｰﾝTC</v>
      </c>
      <c r="K83" s="349"/>
      <c r="L83" s="349"/>
      <c r="M83" s="350"/>
      <c r="N83" s="249"/>
      <c r="O83" s="261"/>
      <c r="V83" s="746">
        <v>2</v>
      </c>
      <c r="W83" s="329" t="str">
        <f>VLOOKUP(C83,$A$49:$M$63,5,FALSE)</f>
        <v>加藤 尚子</v>
      </c>
      <c r="X83" s="330"/>
      <c r="Y83" s="330"/>
      <c r="Z83" s="330"/>
      <c r="AA83" s="331"/>
      <c r="AB83" s="348" t="str">
        <f>VLOOKUP(C83,$A$49:$M$63,10,FALSE)</f>
        <v>グリーンヒル</v>
      </c>
      <c r="AC83" s="349"/>
      <c r="AD83" s="349"/>
      <c r="AE83" s="350"/>
      <c r="AF83" s="249"/>
      <c r="AG83" s="261"/>
      <c r="AR83" s="57"/>
      <c r="AS83" s="57"/>
      <c r="AT83" s="57"/>
      <c r="AU83" s="57"/>
      <c r="AV83" s="57"/>
      <c r="AX83" s="57"/>
      <c r="AY83" s="57"/>
      <c r="AZ83" s="57"/>
      <c r="BA83" s="57"/>
      <c r="BB83" s="57"/>
    </row>
    <row r="84" spans="2:54" s="61" customFormat="1" ht="16.149999999999999" customHeight="1" x14ac:dyDescent="0.15">
      <c r="B84" s="61">
        <v>222</v>
      </c>
      <c r="C84" s="61">
        <v>232</v>
      </c>
      <c r="D84" s="747"/>
      <c r="E84" s="351" t="str">
        <f>VLOOKUP(B84,$A$49:$M$63,5,FALSE)</f>
        <v>深澤 幸子</v>
      </c>
      <c r="F84" s="352"/>
      <c r="G84" s="352"/>
      <c r="H84" s="352"/>
      <c r="I84" s="353"/>
      <c r="J84" s="354" t="str">
        <f>VLOOKUP(B84,$A$49:$M$63,10,FALSE)</f>
        <v>TGTC</v>
      </c>
      <c r="K84" s="355"/>
      <c r="L84" s="355"/>
      <c r="M84" s="356"/>
      <c r="N84" s="79"/>
      <c r="V84" s="747"/>
      <c r="W84" s="351" t="str">
        <f>VLOOKUP(C84,$A$49:$M$63,5,FALSE)</f>
        <v>小長谷雅子</v>
      </c>
      <c r="X84" s="352"/>
      <c r="Y84" s="352"/>
      <c r="Z84" s="352"/>
      <c r="AA84" s="353"/>
      <c r="AB84" s="354" t="str">
        <f>VLOOKUP(C84,$A$49:$M$63,10,FALSE)</f>
        <v>グリーンポートTC</v>
      </c>
      <c r="AC84" s="355"/>
      <c r="AD84" s="355"/>
      <c r="AE84" s="356"/>
      <c r="AF84" s="79"/>
      <c r="AR84" s="91" t="s">
        <v>229</v>
      </c>
      <c r="AS84" s="91"/>
      <c r="AT84" s="91"/>
      <c r="AU84" s="91"/>
      <c r="AV84" s="91"/>
      <c r="AX84" s="91" t="s">
        <v>230</v>
      </c>
      <c r="AY84" s="91"/>
      <c r="AZ84" s="91"/>
      <c r="BA84" s="91"/>
      <c r="BB84" s="91"/>
    </row>
    <row r="85" spans="2:54" s="61" customFormat="1" ht="16.149999999999999" customHeight="1" x14ac:dyDescent="0.15">
      <c r="AR85" s="91"/>
      <c r="AS85" s="91"/>
      <c r="AT85" s="91"/>
      <c r="AU85" s="91"/>
      <c r="AV85" s="91"/>
      <c r="AX85" s="91"/>
      <c r="AY85" s="91"/>
      <c r="AZ85" s="91"/>
      <c r="BA85" s="91"/>
      <c r="BB85" s="91"/>
    </row>
    <row r="86" spans="2:54" s="61" customFormat="1" ht="16.149999999999999" customHeight="1" x14ac:dyDescent="0.15"/>
    <row r="87" spans="2:54" s="61" customFormat="1" ht="16.149999999999999" customHeight="1" x14ac:dyDescent="0.15"/>
    <row r="88" spans="2:54" s="61" customFormat="1" ht="16.149999999999999" customHeight="1" x14ac:dyDescent="0.15"/>
    <row r="89" spans="2:54" s="61" customFormat="1" ht="16.149999999999999" customHeight="1" x14ac:dyDescent="0.15"/>
    <row r="90" spans="2:54" s="61" customFormat="1" ht="16.149999999999999" customHeight="1" x14ac:dyDescent="0.15"/>
    <row r="91" spans="2:54" s="57" customFormat="1" ht="16.149999999999999" customHeight="1" x14ac:dyDescent="0.15">
      <c r="D91" s="58" t="s">
        <v>205</v>
      </c>
      <c r="E91" s="59"/>
      <c r="F91" s="59"/>
      <c r="G91" s="59"/>
      <c r="H91" s="60"/>
      <c r="I91" s="60"/>
      <c r="J91" s="60"/>
      <c r="K91" s="60"/>
      <c r="L91" s="60"/>
      <c r="M91" s="60"/>
    </row>
    <row r="92" spans="2:54" s="57" customFormat="1" ht="16.149999999999999" customHeight="1" x14ac:dyDescent="0.15">
      <c r="D92" s="58"/>
      <c r="E92" s="59"/>
      <c r="F92" s="59"/>
      <c r="G92" s="59"/>
      <c r="H92" s="60"/>
      <c r="I92" s="60"/>
      <c r="J92" s="60"/>
      <c r="K92" s="60"/>
      <c r="L92" s="60"/>
      <c r="M92" s="60"/>
    </row>
    <row r="93" spans="2:54" s="61" customFormat="1" ht="16.149999999999999" customHeight="1" x14ac:dyDescent="0.15">
      <c r="D93" s="62" t="s">
        <v>265</v>
      </c>
      <c r="E93" s="63"/>
      <c r="F93" s="63"/>
      <c r="G93" s="63"/>
      <c r="H93" s="64"/>
      <c r="I93" s="64"/>
      <c r="J93" s="64"/>
      <c r="K93" s="64"/>
      <c r="L93" s="64"/>
      <c r="M93" s="64"/>
      <c r="N93" s="65"/>
    </row>
    <row r="94" spans="2:54" s="61" customFormat="1" ht="16.149999999999999" customHeight="1" x14ac:dyDescent="0.15">
      <c r="D94" s="66"/>
      <c r="E94" s="64"/>
      <c r="F94" s="64"/>
      <c r="G94" s="64"/>
      <c r="H94" s="64"/>
      <c r="I94" s="64"/>
      <c r="J94" s="64"/>
      <c r="K94" s="64"/>
      <c r="L94" s="64"/>
      <c r="M94" s="64"/>
      <c r="N94" s="65"/>
    </row>
    <row r="95" spans="2:54" s="61" customFormat="1" ht="16.149999999999999" customHeight="1" thickBot="1" x14ac:dyDescent="0.2">
      <c r="D95" s="67" t="s">
        <v>207</v>
      </c>
      <c r="E95" s="190"/>
      <c r="F95" s="190"/>
      <c r="G95" s="190"/>
      <c r="H95" s="190"/>
      <c r="I95" s="190"/>
      <c r="J95" s="69"/>
      <c r="K95" s="69"/>
      <c r="L95" s="69"/>
      <c r="M95" s="69"/>
      <c r="N95" s="69"/>
      <c r="O95" s="69"/>
      <c r="P95" s="69"/>
      <c r="Q95" s="69"/>
      <c r="R95" s="67"/>
      <c r="S95" s="70" t="s">
        <v>9</v>
      </c>
      <c r="T95" s="70"/>
      <c r="U95" s="70"/>
      <c r="V95" s="70"/>
    </row>
    <row r="96" spans="2:54" s="61" customFormat="1" ht="16.149999999999999" customHeight="1" thickBot="1" x14ac:dyDescent="0.2">
      <c r="D96" s="133" t="s">
        <v>8</v>
      </c>
      <c r="E96" s="739" t="s">
        <v>7</v>
      </c>
      <c r="F96" s="740"/>
      <c r="G96" s="740"/>
      <c r="H96" s="740"/>
      <c r="I96" s="741"/>
      <c r="J96" s="739" t="s">
        <v>6</v>
      </c>
      <c r="K96" s="740"/>
      <c r="L96" s="740"/>
      <c r="M96" s="741"/>
      <c r="N96" s="742" t="s">
        <v>254</v>
      </c>
      <c r="O96" s="743"/>
      <c r="P96" s="744"/>
      <c r="Q96" s="742" t="s">
        <v>255</v>
      </c>
      <c r="R96" s="743"/>
      <c r="S96" s="744"/>
      <c r="T96" s="742" t="s">
        <v>256</v>
      </c>
      <c r="U96" s="743"/>
      <c r="V96" s="744"/>
      <c r="W96" s="135" t="s">
        <v>5</v>
      </c>
      <c r="X96" s="136" t="s">
        <v>4</v>
      </c>
      <c r="Y96" s="739" t="s">
        <v>3</v>
      </c>
      <c r="Z96" s="745"/>
      <c r="AA96" s="134" t="s">
        <v>2</v>
      </c>
      <c r="AB96" s="136" t="s">
        <v>1</v>
      </c>
      <c r="AC96" s="137" t="s">
        <v>0</v>
      </c>
      <c r="AD96" s="76"/>
      <c r="AH96" s="402" t="s">
        <v>211</v>
      </c>
      <c r="AI96" s="402"/>
      <c r="AJ96" s="402"/>
      <c r="AK96" s="357" t="s">
        <v>266</v>
      </c>
      <c r="AL96" s="357"/>
      <c r="AM96" s="109"/>
      <c r="AN96" s="109"/>
      <c r="AO96" s="77"/>
      <c r="AP96" s="78">
        <v>1</v>
      </c>
    </row>
    <row r="97" spans="1:44" s="61" customFormat="1" ht="16.149999999999999" customHeight="1" x14ac:dyDescent="0.15">
      <c r="A97" s="61">
        <f>(AP96*100)+(AC97*10)+1</f>
        <v>111</v>
      </c>
      <c r="C97" s="61">
        <v>131</v>
      </c>
      <c r="D97" s="358" t="s">
        <v>254</v>
      </c>
      <c r="E97" s="329" t="str">
        <f t="shared" ref="E97:E102" si="15">VLOOKUP(C97,$A$7:$M$39,5,FALSE)</f>
        <v>川村 広海</v>
      </c>
      <c r="F97" s="330"/>
      <c r="G97" s="330"/>
      <c r="H97" s="330"/>
      <c r="I97" s="331"/>
      <c r="J97" s="436" t="str">
        <f t="shared" ref="J97:J102" si="16">VLOOKUP(C97,$A$7:$M$39,10,FALSE)</f>
        <v>伊東TC</v>
      </c>
      <c r="K97" s="437"/>
      <c r="L97" s="437"/>
      <c r="M97" s="438"/>
      <c r="N97" s="635"/>
      <c r="O97" s="636"/>
      <c r="P97" s="637"/>
      <c r="Q97" s="638">
        <v>6</v>
      </c>
      <c r="R97" s="200"/>
      <c r="S97" s="640">
        <v>3</v>
      </c>
      <c r="T97" s="638">
        <v>6</v>
      </c>
      <c r="U97" s="200"/>
      <c r="V97" s="640">
        <v>1</v>
      </c>
      <c r="W97" s="369">
        <f>Q97+T97</f>
        <v>12</v>
      </c>
      <c r="X97" s="371">
        <f>S97+V97</f>
        <v>4</v>
      </c>
      <c r="Y97" s="373">
        <f>W97/(X97+W97)</f>
        <v>0.75</v>
      </c>
      <c r="Z97" s="374"/>
      <c r="AA97" s="377">
        <f>COUNTIF(N97:V98,"○")</f>
        <v>2</v>
      </c>
      <c r="AB97" s="379">
        <f>COUNTIF(N97:V98,"×")</f>
        <v>0</v>
      </c>
      <c r="AC97" s="381">
        <f>RANK(AP98,AP98:AP102,1)</f>
        <v>1</v>
      </c>
      <c r="AD97" s="80"/>
      <c r="AH97" s="193" t="s">
        <v>16</v>
      </c>
      <c r="AI97" s="82"/>
      <c r="AJ97" s="82"/>
      <c r="AK97" s="82"/>
    </row>
    <row r="98" spans="1:44" s="61" customFormat="1" ht="16.149999999999999" customHeight="1" x14ac:dyDescent="0.15">
      <c r="A98" s="61">
        <f>(AP96*100)+(AC97*10)+2</f>
        <v>112</v>
      </c>
      <c r="C98" s="61">
        <v>132</v>
      </c>
      <c r="D98" s="359"/>
      <c r="E98" s="351" t="str">
        <f t="shared" si="15"/>
        <v>安田 紀子</v>
      </c>
      <c r="F98" s="352"/>
      <c r="G98" s="352"/>
      <c r="H98" s="352"/>
      <c r="I98" s="353"/>
      <c r="J98" s="642" t="str">
        <f t="shared" si="16"/>
        <v>東伊豆TC</v>
      </c>
      <c r="K98" s="643"/>
      <c r="L98" s="643"/>
      <c r="M98" s="644"/>
      <c r="N98" s="635"/>
      <c r="O98" s="636"/>
      <c r="P98" s="637"/>
      <c r="Q98" s="639"/>
      <c r="R98" s="201" t="str">
        <f>IF(Q97&lt;S97,"×",IF(Q97&gt;S97,"○",IF(Q97="","",IF(S97="","",))))</f>
        <v>○</v>
      </c>
      <c r="S98" s="641"/>
      <c r="T98" s="639"/>
      <c r="U98" s="201" t="str">
        <f>IF(T97&lt;V97,"×",IF(T97&gt;V97,"○",IF(T97="","",IF(V97="","",))))</f>
        <v>○</v>
      </c>
      <c r="V98" s="641"/>
      <c r="W98" s="370"/>
      <c r="X98" s="372"/>
      <c r="Y98" s="375"/>
      <c r="Z98" s="376"/>
      <c r="AA98" s="378"/>
      <c r="AB98" s="380"/>
      <c r="AC98" s="382"/>
      <c r="AD98" s="80"/>
      <c r="AH98" s="325" t="s">
        <v>207</v>
      </c>
      <c r="AI98" s="325"/>
      <c r="AJ98" s="85" t="s">
        <v>254</v>
      </c>
      <c r="AK98" s="86" t="s">
        <v>212</v>
      </c>
      <c r="AL98" s="85" t="s">
        <v>255</v>
      </c>
      <c r="AM98" s="85"/>
      <c r="AN98" s="85"/>
      <c r="AO98" s="85"/>
      <c r="AP98" s="61">
        <f>RANK(AA97,$AA97:$AA102,0)*10+RANK(Y97,$Y97:$Z102,)</f>
        <v>11</v>
      </c>
      <c r="AR98" s="87" t="s">
        <v>232</v>
      </c>
    </row>
    <row r="99" spans="1:44" s="61" customFormat="1" ht="16.149999999999999" customHeight="1" x14ac:dyDescent="0.15">
      <c r="A99" s="61">
        <f>(AP96*100)+(AC99*10)+1</f>
        <v>121</v>
      </c>
      <c r="C99" s="61">
        <v>241</v>
      </c>
      <c r="D99" s="327" t="s">
        <v>255</v>
      </c>
      <c r="E99" s="329" t="str">
        <f t="shared" si="15"/>
        <v>川嶋 宏子</v>
      </c>
      <c r="F99" s="330"/>
      <c r="G99" s="330"/>
      <c r="H99" s="330"/>
      <c r="I99" s="331"/>
      <c r="J99" s="348" t="str">
        <f t="shared" si="16"/>
        <v>グリーンロイヤルＴＣ</v>
      </c>
      <c r="K99" s="349"/>
      <c r="L99" s="349"/>
      <c r="M99" s="350"/>
      <c r="N99" s="625">
        <f>S97</f>
        <v>3</v>
      </c>
      <c r="O99" s="202"/>
      <c r="P99" s="627">
        <f>Q97</f>
        <v>6</v>
      </c>
      <c r="Q99" s="613"/>
      <c r="R99" s="614"/>
      <c r="S99" s="631"/>
      <c r="T99" s="625">
        <v>6</v>
      </c>
      <c r="U99" s="202"/>
      <c r="V99" s="627">
        <v>3</v>
      </c>
      <c r="W99" s="339">
        <f>N99+T99</f>
        <v>9</v>
      </c>
      <c r="X99" s="341">
        <f>P99+V99</f>
        <v>9</v>
      </c>
      <c r="Y99" s="403">
        <f>W99/(X99+W99)</f>
        <v>0.5</v>
      </c>
      <c r="Z99" s="404"/>
      <c r="AA99" s="378">
        <f>COUNTIF(N99:V100,"○")</f>
        <v>1</v>
      </c>
      <c r="AB99" s="380">
        <f>COUNTIF(N99:V100,"×")</f>
        <v>1</v>
      </c>
      <c r="AC99" s="382">
        <f>RANK(AP100,AP98:AP102,1)</f>
        <v>2</v>
      </c>
      <c r="AD99" s="80"/>
      <c r="AH99" s="325" t="s">
        <v>214</v>
      </c>
      <c r="AI99" s="325"/>
      <c r="AJ99" s="85" t="s">
        <v>255</v>
      </c>
      <c r="AK99" s="86" t="s">
        <v>212</v>
      </c>
      <c r="AL99" s="85" t="s">
        <v>256</v>
      </c>
      <c r="AM99" s="85"/>
      <c r="AN99" s="85"/>
      <c r="AO99" s="85"/>
    </row>
    <row r="100" spans="1:44" s="61" customFormat="1" ht="16.149999999999999" customHeight="1" x14ac:dyDescent="0.15">
      <c r="A100" s="61">
        <f>(AP96*100)+(AC99*10)+2</f>
        <v>122</v>
      </c>
      <c r="C100" s="61">
        <v>242</v>
      </c>
      <c r="D100" s="359"/>
      <c r="E100" s="351" t="str">
        <f t="shared" si="15"/>
        <v>村元 雅美</v>
      </c>
      <c r="F100" s="352"/>
      <c r="G100" s="352"/>
      <c r="H100" s="352"/>
      <c r="I100" s="353"/>
      <c r="J100" s="354" t="str">
        <f t="shared" si="16"/>
        <v>アドバンテージ</v>
      </c>
      <c r="K100" s="355"/>
      <c r="L100" s="355"/>
      <c r="M100" s="356"/>
      <c r="N100" s="630"/>
      <c r="O100" s="201" t="str">
        <f>IF(N99&lt;P99,"×",IF(N99&gt;P99,"○",IF(Q97="","",IF(S97="","",))))</f>
        <v>×</v>
      </c>
      <c r="P100" s="629"/>
      <c r="Q100" s="632"/>
      <c r="R100" s="633"/>
      <c r="S100" s="634"/>
      <c r="T100" s="630"/>
      <c r="U100" s="203" t="str">
        <f>IF(T99&lt;V99,"×",IF(T99&gt;V99,"○",IF(T99="","",IF(V99="","",))))</f>
        <v>○</v>
      </c>
      <c r="V100" s="629"/>
      <c r="W100" s="414"/>
      <c r="X100" s="415"/>
      <c r="Y100" s="445"/>
      <c r="Z100" s="446"/>
      <c r="AA100" s="378"/>
      <c r="AB100" s="380"/>
      <c r="AC100" s="382"/>
      <c r="AD100" s="80"/>
      <c r="AH100" s="325" t="s">
        <v>215</v>
      </c>
      <c r="AI100" s="325"/>
      <c r="AJ100" s="85" t="s">
        <v>254</v>
      </c>
      <c r="AK100" s="86" t="s">
        <v>212</v>
      </c>
      <c r="AL100" s="85" t="s">
        <v>256</v>
      </c>
      <c r="AM100" s="85"/>
      <c r="AN100" s="85"/>
      <c r="AO100" s="85"/>
      <c r="AP100" s="61">
        <f>RANK(AA99,$AA97:$AA102,0)*10+RANK(Y99,$Y97:$Z102,)</f>
        <v>22</v>
      </c>
      <c r="AR100" s="87" t="s">
        <v>233</v>
      </c>
    </row>
    <row r="101" spans="1:44" s="61" customFormat="1" ht="16.149999999999999" customHeight="1" x14ac:dyDescent="0.15">
      <c r="A101" s="61">
        <f>(AP96*100)+(AC101*10)+1</f>
        <v>131</v>
      </c>
      <c r="C101" s="61">
        <v>341</v>
      </c>
      <c r="D101" s="327" t="s">
        <v>256</v>
      </c>
      <c r="E101" s="329" t="str">
        <f t="shared" si="15"/>
        <v>星   文江</v>
      </c>
      <c r="F101" s="330"/>
      <c r="G101" s="330"/>
      <c r="H101" s="330"/>
      <c r="I101" s="331"/>
      <c r="J101" s="348" t="str">
        <f t="shared" si="16"/>
        <v>ｱｸﾄｽﾎﾟｰﾂ</v>
      </c>
      <c r="K101" s="349"/>
      <c r="L101" s="349"/>
      <c r="M101" s="350"/>
      <c r="N101" s="625">
        <f>V97</f>
        <v>1</v>
      </c>
      <c r="O101" s="202"/>
      <c r="P101" s="627">
        <f>T97</f>
        <v>6</v>
      </c>
      <c r="Q101" s="625">
        <f>V99</f>
        <v>3</v>
      </c>
      <c r="R101" s="202"/>
      <c r="S101" s="627">
        <f>T99</f>
        <v>6</v>
      </c>
      <c r="T101" s="613"/>
      <c r="U101" s="614"/>
      <c r="V101" s="631"/>
      <c r="W101" s="339">
        <f>N101+Q101</f>
        <v>4</v>
      </c>
      <c r="X101" s="341">
        <f>P101+S101</f>
        <v>12</v>
      </c>
      <c r="Y101" s="416">
        <f>W101/(X101+W101)</f>
        <v>0.25</v>
      </c>
      <c r="Z101" s="417"/>
      <c r="AA101" s="378">
        <f>COUNTIF(N101:V102,"○")</f>
        <v>0</v>
      </c>
      <c r="AB101" s="380">
        <f>COUNTIF(N101:V102,"×")</f>
        <v>2</v>
      </c>
      <c r="AC101" s="382">
        <f>RANK(AP102,AP98:AP102,1)</f>
        <v>3</v>
      </c>
      <c r="AD101" s="80"/>
      <c r="AH101" s="193"/>
      <c r="AI101" s="88"/>
      <c r="AJ101" s="88"/>
      <c r="AK101" s="88"/>
    </row>
    <row r="102" spans="1:44" s="61" customFormat="1" ht="16.149999999999999" customHeight="1" thickBot="1" x14ac:dyDescent="0.2">
      <c r="A102" s="61">
        <f>(AP96*100)+(AC101*10)+2</f>
        <v>132</v>
      </c>
      <c r="C102" s="61">
        <v>342</v>
      </c>
      <c r="D102" s="328"/>
      <c r="E102" s="439" t="str">
        <f t="shared" si="15"/>
        <v>佐藤 京子</v>
      </c>
      <c r="F102" s="440"/>
      <c r="G102" s="440"/>
      <c r="H102" s="440"/>
      <c r="I102" s="441"/>
      <c r="J102" s="449" t="str">
        <f t="shared" si="16"/>
        <v>ｱｸﾄｽﾎﾟｰﾂ</v>
      </c>
      <c r="K102" s="450"/>
      <c r="L102" s="450"/>
      <c r="M102" s="451"/>
      <c r="N102" s="626"/>
      <c r="O102" s="204" t="str">
        <f>IF(N101&lt;P101,"×",IF(N101&gt;P101,"○",IF(V97="","",IF(T97="","",))))</f>
        <v>×</v>
      </c>
      <c r="P102" s="628"/>
      <c r="Q102" s="626"/>
      <c r="R102" s="204" t="str">
        <f>IF(Q101&lt;S101,"×",IF(Q101&gt;S101,"○",IF(T99="","",IF(V99="","",))))</f>
        <v>×</v>
      </c>
      <c r="S102" s="628"/>
      <c r="T102" s="616"/>
      <c r="U102" s="617"/>
      <c r="V102" s="655"/>
      <c r="W102" s="340"/>
      <c r="X102" s="342"/>
      <c r="Y102" s="429"/>
      <c r="Z102" s="430"/>
      <c r="AA102" s="407"/>
      <c r="AB102" s="408"/>
      <c r="AC102" s="409"/>
      <c r="AD102" s="80"/>
      <c r="AH102" s="192"/>
      <c r="AI102" s="88"/>
      <c r="AJ102" s="88"/>
      <c r="AK102" s="88"/>
      <c r="AP102" s="61">
        <f>RANK(AA101,$AA97:$AA102,0)*10+RANK(Y101,$Y97:$Z102,)</f>
        <v>33</v>
      </c>
      <c r="AR102" s="87" t="s">
        <v>236</v>
      </c>
    </row>
    <row r="103" spans="1:44" s="61" customFormat="1" ht="16.149999999999999" customHeight="1" x14ac:dyDescent="0.15">
      <c r="AR103" s="87"/>
    </row>
    <row r="104" spans="1:44" s="61" customFormat="1" ht="16.149999999999999" customHeight="1" thickBot="1" x14ac:dyDescent="0.2">
      <c r="D104" s="67" t="s">
        <v>214</v>
      </c>
      <c r="E104" s="190"/>
      <c r="F104" s="190"/>
      <c r="G104" s="190"/>
      <c r="H104" s="190"/>
      <c r="I104" s="190"/>
      <c r="J104" s="69"/>
      <c r="K104" s="69"/>
      <c r="L104" s="69"/>
      <c r="M104" s="69"/>
      <c r="N104" s="69"/>
      <c r="O104" s="69"/>
      <c r="P104" s="69"/>
      <c r="Q104" s="69"/>
      <c r="R104" s="67"/>
      <c r="S104" s="70" t="s">
        <v>9</v>
      </c>
      <c r="T104" s="70"/>
      <c r="U104" s="70"/>
      <c r="V104" s="70"/>
    </row>
    <row r="105" spans="1:44" s="61" customFormat="1" ht="16.149999999999999" customHeight="1" thickBot="1" x14ac:dyDescent="0.2">
      <c r="D105" s="133" t="s">
        <v>8</v>
      </c>
      <c r="E105" s="739" t="s">
        <v>7</v>
      </c>
      <c r="F105" s="740"/>
      <c r="G105" s="740"/>
      <c r="H105" s="740"/>
      <c r="I105" s="741"/>
      <c r="J105" s="739" t="s">
        <v>6</v>
      </c>
      <c r="K105" s="740"/>
      <c r="L105" s="740"/>
      <c r="M105" s="741"/>
      <c r="N105" s="742" t="s">
        <v>239</v>
      </c>
      <c r="O105" s="743"/>
      <c r="P105" s="744"/>
      <c r="Q105" s="742" t="s">
        <v>240</v>
      </c>
      <c r="R105" s="743"/>
      <c r="S105" s="744"/>
      <c r="T105" s="742" t="s">
        <v>241</v>
      </c>
      <c r="U105" s="743"/>
      <c r="V105" s="744"/>
      <c r="W105" s="135" t="s">
        <v>5</v>
      </c>
      <c r="X105" s="136" t="s">
        <v>4</v>
      </c>
      <c r="Y105" s="739" t="s">
        <v>3</v>
      </c>
      <c r="Z105" s="745"/>
      <c r="AA105" s="134" t="s">
        <v>2</v>
      </c>
      <c r="AB105" s="136" t="s">
        <v>1</v>
      </c>
      <c r="AC105" s="137" t="s">
        <v>0</v>
      </c>
      <c r="AD105" s="76"/>
      <c r="AH105" s="402" t="s">
        <v>211</v>
      </c>
      <c r="AI105" s="402"/>
      <c r="AJ105" s="402"/>
      <c r="AK105" s="357" t="s">
        <v>267</v>
      </c>
      <c r="AL105" s="357"/>
      <c r="AM105" s="109"/>
      <c r="AN105" s="109"/>
      <c r="AO105" s="77"/>
      <c r="AP105" s="78">
        <v>2</v>
      </c>
    </row>
    <row r="106" spans="1:44" s="61" customFormat="1" ht="16.149999999999999" customHeight="1" x14ac:dyDescent="0.15">
      <c r="A106" s="61">
        <f>(AP105*100)+(AC106*10)+1</f>
        <v>211</v>
      </c>
      <c r="C106" s="61">
        <v>231</v>
      </c>
      <c r="D106" s="358" t="s">
        <v>239</v>
      </c>
      <c r="E106" s="329" t="str">
        <f t="shared" ref="E106:E111" si="17">VLOOKUP(C106,$A$7:$M$39,5,FALSE)</f>
        <v>頴川ゆう子</v>
      </c>
      <c r="F106" s="330"/>
      <c r="G106" s="330"/>
      <c r="H106" s="330"/>
      <c r="I106" s="331"/>
      <c r="J106" s="436" t="str">
        <f t="shared" ref="J106:J111" si="18">VLOOKUP(C106,$A$7:$M$39,10,FALSE)</f>
        <v>クレストン</v>
      </c>
      <c r="K106" s="437"/>
      <c r="L106" s="437"/>
      <c r="M106" s="438"/>
      <c r="N106" s="635"/>
      <c r="O106" s="636"/>
      <c r="P106" s="637"/>
      <c r="Q106" s="638">
        <v>6</v>
      </c>
      <c r="R106" s="200"/>
      <c r="S106" s="640">
        <v>4</v>
      </c>
      <c r="T106" s="638">
        <v>6</v>
      </c>
      <c r="U106" s="200"/>
      <c r="V106" s="640">
        <v>3</v>
      </c>
      <c r="W106" s="369">
        <f>Q106+T106</f>
        <v>12</v>
      </c>
      <c r="X106" s="371">
        <f>S106+V106</f>
        <v>7</v>
      </c>
      <c r="Y106" s="373">
        <f>W106/(X106+W106)</f>
        <v>0.63157894736842102</v>
      </c>
      <c r="Z106" s="374"/>
      <c r="AA106" s="377">
        <f>COUNTIF(N106:V107,"○")</f>
        <v>2</v>
      </c>
      <c r="AB106" s="379">
        <f>COUNTIF(N106:V107,"×")</f>
        <v>0</v>
      </c>
      <c r="AC106" s="381">
        <f>RANK(AP107,AP107:AP111,1)</f>
        <v>1</v>
      </c>
      <c r="AD106" s="80"/>
      <c r="AH106" s="193" t="s">
        <v>16</v>
      </c>
      <c r="AI106" s="82"/>
      <c r="AJ106" s="82"/>
      <c r="AK106" s="82"/>
    </row>
    <row r="107" spans="1:44" s="61" customFormat="1" ht="16.149999999999999" customHeight="1" x14ac:dyDescent="0.15">
      <c r="A107" s="61">
        <f>(AP105*100)+(AC106*10)+2</f>
        <v>212</v>
      </c>
      <c r="C107" s="61">
        <v>232</v>
      </c>
      <c r="D107" s="359"/>
      <c r="E107" s="351" t="str">
        <f t="shared" si="17"/>
        <v>原田真奈美</v>
      </c>
      <c r="F107" s="352"/>
      <c r="G107" s="352"/>
      <c r="H107" s="352"/>
      <c r="I107" s="353"/>
      <c r="J107" s="642" t="str">
        <f t="shared" si="18"/>
        <v>ｱｸﾄｽﾎﾟｰﾂ</v>
      </c>
      <c r="K107" s="643"/>
      <c r="L107" s="643"/>
      <c r="M107" s="644"/>
      <c r="N107" s="635"/>
      <c r="O107" s="636"/>
      <c r="P107" s="637"/>
      <c r="Q107" s="639"/>
      <c r="R107" s="201" t="str">
        <f>IF(Q106&lt;S106,"×",IF(Q106&gt;S106,"○",IF(Q106="","",IF(S106="","",))))</f>
        <v>○</v>
      </c>
      <c r="S107" s="641"/>
      <c r="T107" s="639"/>
      <c r="U107" s="201" t="str">
        <f>IF(T106&lt;V106,"×",IF(T106&gt;V106,"○",IF(T106="","",IF(V106="","",))))</f>
        <v>○</v>
      </c>
      <c r="V107" s="641"/>
      <c r="W107" s="370"/>
      <c r="X107" s="372"/>
      <c r="Y107" s="375"/>
      <c r="Z107" s="376"/>
      <c r="AA107" s="378"/>
      <c r="AB107" s="380"/>
      <c r="AC107" s="382"/>
      <c r="AD107" s="80"/>
      <c r="AH107" s="325" t="s">
        <v>207</v>
      </c>
      <c r="AI107" s="325"/>
      <c r="AJ107" s="85" t="s">
        <v>239</v>
      </c>
      <c r="AK107" s="86" t="s">
        <v>212</v>
      </c>
      <c r="AL107" s="85" t="s">
        <v>240</v>
      </c>
      <c r="AM107" s="85"/>
      <c r="AN107" s="85"/>
      <c r="AO107" s="85"/>
      <c r="AP107" s="61">
        <f>RANK(AA106,$AA106:$AA111,0)*10+RANK(Y106,$Y106:$Z111,)</f>
        <v>11</v>
      </c>
      <c r="AR107" s="87" t="s">
        <v>243</v>
      </c>
    </row>
    <row r="108" spans="1:44" s="61" customFormat="1" ht="16.149999999999999" customHeight="1" x14ac:dyDescent="0.15">
      <c r="A108" s="61">
        <f>(AP105*100)+(AC108*10)+1</f>
        <v>221</v>
      </c>
      <c r="C108" s="61">
        <v>141</v>
      </c>
      <c r="D108" s="327" t="s">
        <v>240</v>
      </c>
      <c r="E108" s="329" t="str">
        <f t="shared" si="17"/>
        <v>今木 淳子</v>
      </c>
      <c r="F108" s="330"/>
      <c r="G108" s="330"/>
      <c r="H108" s="330"/>
      <c r="I108" s="331"/>
      <c r="J108" s="348" t="str">
        <f t="shared" si="18"/>
        <v>グリーンロイヤルTC</v>
      </c>
      <c r="K108" s="349"/>
      <c r="L108" s="349"/>
      <c r="M108" s="350"/>
      <c r="N108" s="625">
        <f>S106</f>
        <v>4</v>
      </c>
      <c r="O108" s="202"/>
      <c r="P108" s="627">
        <f>Q106</f>
        <v>6</v>
      </c>
      <c r="Q108" s="613"/>
      <c r="R108" s="614"/>
      <c r="S108" s="631"/>
      <c r="T108" s="625">
        <v>6</v>
      </c>
      <c r="U108" s="202"/>
      <c r="V108" s="627">
        <v>4</v>
      </c>
      <c r="W108" s="339">
        <f>N108+T108</f>
        <v>10</v>
      </c>
      <c r="X108" s="341">
        <f>P108+V108</f>
        <v>10</v>
      </c>
      <c r="Y108" s="403">
        <f>W108/(X108+W108)</f>
        <v>0.5</v>
      </c>
      <c r="Z108" s="404"/>
      <c r="AA108" s="378">
        <f>COUNTIF(N108:V109,"○")</f>
        <v>1</v>
      </c>
      <c r="AB108" s="380">
        <f>COUNTIF(N108:V109,"×")</f>
        <v>1</v>
      </c>
      <c r="AC108" s="382">
        <f>RANK(AP109,AP107:AP111,1)</f>
        <v>2</v>
      </c>
      <c r="AD108" s="80"/>
      <c r="AH108" s="325" t="s">
        <v>214</v>
      </c>
      <c r="AI108" s="325"/>
      <c r="AJ108" s="85" t="s">
        <v>240</v>
      </c>
      <c r="AK108" s="86" t="s">
        <v>212</v>
      </c>
      <c r="AL108" s="85" t="s">
        <v>241</v>
      </c>
      <c r="AM108" s="85"/>
      <c r="AN108" s="85"/>
      <c r="AO108" s="85"/>
      <c r="AR108" s="87"/>
    </row>
    <row r="109" spans="1:44" s="61" customFormat="1" ht="16.149999999999999" customHeight="1" x14ac:dyDescent="0.15">
      <c r="A109" s="61">
        <f>(AP105*100)+(AC108*10)+2</f>
        <v>222</v>
      </c>
      <c r="C109" s="61">
        <v>142</v>
      </c>
      <c r="D109" s="359"/>
      <c r="E109" s="351" t="str">
        <f t="shared" si="17"/>
        <v>中西 浩子</v>
      </c>
      <c r="F109" s="352"/>
      <c r="G109" s="352"/>
      <c r="H109" s="352"/>
      <c r="I109" s="353"/>
      <c r="J109" s="354" t="str">
        <f t="shared" si="18"/>
        <v>グリーンロイヤルTC</v>
      </c>
      <c r="K109" s="355"/>
      <c r="L109" s="355"/>
      <c r="M109" s="356"/>
      <c r="N109" s="630"/>
      <c r="O109" s="201" t="str">
        <f>IF(N108&lt;P108,"×",IF(N108&gt;P108,"○",IF(Q106="","",IF(S106="","",))))</f>
        <v>×</v>
      </c>
      <c r="P109" s="629"/>
      <c r="Q109" s="632"/>
      <c r="R109" s="633"/>
      <c r="S109" s="634"/>
      <c r="T109" s="630"/>
      <c r="U109" s="203" t="str">
        <f>IF(T108&lt;V108,"×",IF(T108&gt;V108,"○",IF(T108="","",IF(V108="","",))))</f>
        <v>○</v>
      </c>
      <c r="V109" s="629"/>
      <c r="W109" s="414"/>
      <c r="X109" s="415"/>
      <c r="Y109" s="445"/>
      <c r="Z109" s="446"/>
      <c r="AA109" s="378"/>
      <c r="AB109" s="380"/>
      <c r="AC109" s="382"/>
      <c r="AD109" s="80"/>
      <c r="AH109" s="325" t="s">
        <v>215</v>
      </c>
      <c r="AI109" s="325"/>
      <c r="AJ109" s="85" t="s">
        <v>239</v>
      </c>
      <c r="AK109" s="86" t="s">
        <v>212</v>
      </c>
      <c r="AL109" s="85" t="s">
        <v>241</v>
      </c>
      <c r="AM109" s="85"/>
      <c r="AN109" s="85"/>
      <c r="AO109" s="85"/>
      <c r="AP109" s="61">
        <f>RANK(AA108,$AA106:$AA111,0)*10+RANK(Y108,$Y106:$Z111,)</f>
        <v>22</v>
      </c>
      <c r="AR109" s="87" t="s">
        <v>245</v>
      </c>
    </row>
    <row r="110" spans="1:44" s="61" customFormat="1" ht="16.149999999999999" customHeight="1" x14ac:dyDescent="0.15">
      <c r="A110" s="61">
        <f>(AP105*100)+(AC110*10)+1</f>
        <v>231</v>
      </c>
      <c r="C110" s="61">
        <v>331</v>
      </c>
      <c r="D110" s="327" t="s">
        <v>241</v>
      </c>
      <c r="E110" s="329" t="str">
        <f t="shared" si="17"/>
        <v>竹林 愛子</v>
      </c>
      <c r="F110" s="330"/>
      <c r="G110" s="330"/>
      <c r="H110" s="330"/>
      <c r="I110" s="331"/>
      <c r="J110" s="348" t="str">
        <f t="shared" si="18"/>
        <v>グリーンロイヤルTC</v>
      </c>
      <c r="K110" s="349"/>
      <c r="L110" s="349"/>
      <c r="M110" s="350"/>
      <c r="N110" s="625">
        <f>V106</f>
        <v>3</v>
      </c>
      <c r="O110" s="202"/>
      <c r="P110" s="627">
        <f>T106</f>
        <v>6</v>
      </c>
      <c r="Q110" s="625">
        <f>V108</f>
        <v>4</v>
      </c>
      <c r="R110" s="202"/>
      <c r="S110" s="627">
        <f>T108</f>
        <v>6</v>
      </c>
      <c r="T110" s="613"/>
      <c r="U110" s="614"/>
      <c r="V110" s="631"/>
      <c r="W110" s="339">
        <f>N110+Q110</f>
        <v>7</v>
      </c>
      <c r="X110" s="341">
        <f>P110+S110</f>
        <v>12</v>
      </c>
      <c r="Y110" s="416">
        <f>W110/(X110+W110)</f>
        <v>0.36842105263157893</v>
      </c>
      <c r="Z110" s="417"/>
      <c r="AA110" s="378">
        <f>COUNTIF(N110:V111,"○")</f>
        <v>0</v>
      </c>
      <c r="AB110" s="380">
        <f>COUNTIF(N110:V111,"×")</f>
        <v>2</v>
      </c>
      <c r="AC110" s="382">
        <f>RANK(AP111,AP107:AP111,1)</f>
        <v>3</v>
      </c>
      <c r="AD110" s="80"/>
      <c r="AH110" s="193"/>
      <c r="AI110" s="88"/>
      <c r="AJ110" s="88"/>
      <c r="AK110" s="88"/>
      <c r="AR110" s="87"/>
    </row>
    <row r="111" spans="1:44" s="61" customFormat="1" ht="16.149999999999999" customHeight="1" thickBot="1" x14ac:dyDescent="0.2">
      <c r="A111" s="61">
        <f>(AP105*100)+(AC110*10)+2</f>
        <v>232</v>
      </c>
      <c r="C111" s="61">
        <v>332</v>
      </c>
      <c r="D111" s="328"/>
      <c r="E111" s="439" t="str">
        <f t="shared" si="17"/>
        <v>岩本 孝子</v>
      </c>
      <c r="F111" s="440"/>
      <c r="G111" s="440"/>
      <c r="H111" s="440"/>
      <c r="I111" s="441"/>
      <c r="J111" s="449" t="str">
        <f t="shared" si="18"/>
        <v>グリーンロイヤルTC</v>
      </c>
      <c r="K111" s="450"/>
      <c r="L111" s="450"/>
      <c r="M111" s="451"/>
      <c r="N111" s="626"/>
      <c r="O111" s="204" t="str">
        <f>IF(N110&lt;P110,"×",IF(N110&gt;P110,"○",IF(V106="","",IF(T106="","",))))</f>
        <v>×</v>
      </c>
      <c r="P111" s="628"/>
      <c r="Q111" s="626"/>
      <c r="R111" s="204" t="str">
        <f>IF(Q110&lt;S110,"×",IF(Q110&gt;S110,"○",IF(T108="","",IF(V108="","",))))</f>
        <v>×</v>
      </c>
      <c r="S111" s="628"/>
      <c r="T111" s="616"/>
      <c r="U111" s="617"/>
      <c r="V111" s="655"/>
      <c r="W111" s="340"/>
      <c r="X111" s="342"/>
      <c r="Y111" s="429"/>
      <c r="Z111" s="430"/>
      <c r="AA111" s="407"/>
      <c r="AB111" s="408"/>
      <c r="AC111" s="409"/>
      <c r="AD111" s="80"/>
      <c r="AH111" s="192"/>
      <c r="AI111" s="88"/>
      <c r="AJ111" s="88"/>
      <c r="AK111" s="88"/>
      <c r="AP111" s="61">
        <f>RANK(AA110,$AA106:$AA111,0)*10+RANK(Y110,$Y106:$Z111,)</f>
        <v>33</v>
      </c>
      <c r="AR111" s="87" t="s">
        <v>244</v>
      </c>
    </row>
    <row r="112" spans="1:44" s="61" customFormat="1" ht="16.149999999999999" customHeight="1" x14ac:dyDescent="0.15"/>
    <row r="113" spans="2:54" s="61" customFormat="1" ht="16.149999999999999" customHeight="1" x14ac:dyDescent="0.15"/>
    <row r="114" spans="2:54" s="61" customFormat="1" ht="16.149999999999999" customHeight="1" x14ac:dyDescent="0.15"/>
    <row r="115" spans="2:54" s="61" customFormat="1" ht="16.149999999999999" customHeight="1" x14ac:dyDescent="0.15">
      <c r="D115" s="62" t="s">
        <v>268</v>
      </c>
    </row>
    <row r="116" spans="2:54" s="61" customFormat="1" ht="16.149999999999999" customHeight="1" x14ac:dyDescent="0.15">
      <c r="D116" s="62"/>
    </row>
    <row r="117" spans="2:54" s="61" customFormat="1" ht="16.149999999999999" customHeight="1" x14ac:dyDescent="0.15"/>
    <row r="118" spans="2:54" s="61" customFormat="1" ht="16.149999999999999" customHeight="1" x14ac:dyDescent="0.15">
      <c r="B118" s="61">
        <v>111</v>
      </c>
      <c r="D118" s="737">
        <v>1</v>
      </c>
      <c r="E118" s="329" t="str">
        <f>VLOOKUP(B118,$A$97:$M$111,5,FALSE)</f>
        <v>川村 広海</v>
      </c>
      <c r="F118" s="330"/>
      <c r="G118" s="330"/>
      <c r="H118" s="330"/>
      <c r="I118" s="331"/>
      <c r="J118" s="348" t="str">
        <f>VLOOKUP(B118,$A$97:$M$111,10,FALSE)</f>
        <v>伊東TC</v>
      </c>
      <c r="K118" s="349"/>
      <c r="L118" s="349"/>
      <c r="M118" s="350"/>
      <c r="N118" s="79"/>
    </row>
    <row r="119" spans="2:54" s="61" customFormat="1" ht="16.149999999999999" customHeight="1" x14ac:dyDescent="0.15">
      <c r="B119" s="61">
        <v>112</v>
      </c>
      <c r="D119" s="738"/>
      <c r="E119" s="351" t="str">
        <f>VLOOKUP(B119,$A$97:$M$111,5,FALSE)</f>
        <v>安田 紀子</v>
      </c>
      <c r="F119" s="352"/>
      <c r="G119" s="352"/>
      <c r="H119" s="352"/>
      <c r="I119" s="353"/>
      <c r="J119" s="354" t="str">
        <f>VLOOKUP(B119,$A$97:$M$111,10,FALSE)</f>
        <v>東伊豆TC</v>
      </c>
      <c r="K119" s="355"/>
      <c r="L119" s="355"/>
      <c r="M119" s="356"/>
      <c r="N119" s="89"/>
      <c r="O119" s="90"/>
      <c r="AR119" s="91" t="s">
        <v>225</v>
      </c>
      <c r="AS119" s="91"/>
      <c r="AT119" s="91"/>
      <c r="AU119" s="91"/>
      <c r="AV119" s="91"/>
    </row>
    <row r="120" spans="2:54" s="61" customFormat="1" ht="16.149999999999999" customHeight="1" x14ac:dyDescent="0.15">
      <c r="D120" s="65"/>
      <c r="E120" s="65"/>
      <c r="F120" s="65"/>
      <c r="G120" s="65"/>
      <c r="H120" s="65"/>
      <c r="I120" s="65"/>
      <c r="J120" s="79"/>
      <c r="K120" s="79"/>
      <c r="L120" s="79"/>
      <c r="M120" s="79"/>
      <c r="N120" s="79"/>
      <c r="O120" s="265"/>
      <c r="P120" s="264">
        <v>3</v>
      </c>
      <c r="Q120" s="326" t="s">
        <v>464</v>
      </c>
      <c r="R120" s="326"/>
      <c r="S120" s="326"/>
      <c r="T120" s="326"/>
      <c r="AR120" s="91"/>
      <c r="AS120" s="91"/>
      <c r="AT120" s="91"/>
      <c r="AU120" s="91"/>
      <c r="AV120" s="91"/>
    </row>
    <row r="121" spans="2:54" s="61" customFormat="1" ht="16.149999999999999" customHeight="1" x14ac:dyDescent="0.15">
      <c r="D121" s="65"/>
      <c r="E121" s="65"/>
      <c r="F121" s="65"/>
      <c r="G121" s="65"/>
      <c r="H121" s="65"/>
      <c r="I121" s="65"/>
      <c r="J121" s="79"/>
      <c r="K121" s="79"/>
      <c r="L121" s="79"/>
      <c r="M121" s="79"/>
      <c r="N121" s="79"/>
      <c r="O121" s="259"/>
      <c r="P121" s="61">
        <v>8</v>
      </c>
      <c r="Q121" s="326"/>
      <c r="R121" s="326"/>
      <c r="S121" s="326"/>
      <c r="T121" s="326"/>
      <c r="AR121" s="57"/>
      <c r="AS121" s="57"/>
      <c r="AT121" s="57"/>
      <c r="AU121" s="57"/>
      <c r="AV121" s="57"/>
    </row>
    <row r="122" spans="2:54" s="61" customFormat="1" ht="16.149999999999999" customHeight="1" x14ac:dyDescent="0.15">
      <c r="B122" s="61">
        <v>211</v>
      </c>
      <c r="D122" s="737">
        <v>2</v>
      </c>
      <c r="E122" s="329" t="str">
        <f>VLOOKUP(B122,$A$97:$M$111,5,FALSE)</f>
        <v>頴川ゆう子</v>
      </c>
      <c r="F122" s="330"/>
      <c r="G122" s="330"/>
      <c r="H122" s="330"/>
      <c r="I122" s="331"/>
      <c r="J122" s="348" t="str">
        <f>VLOOKUP(B122,$A$97:$M$111,10,FALSE)</f>
        <v>クレストン</v>
      </c>
      <c r="K122" s="349"/>
      <c r="L122" s="349"/>
      <c r="M122" s="350"/>
      <c r="N122" s="249"/>
      <c r="O122" s="261"/>
      <c r="P122" s="251"/>
      <c r="AR122" s="57"/>
      <c r="AS122" s="57"/>
      <c r="AT122" s="57"/>
      <c r="AU122" s="57"/>
      <c r="AV122" s="57"/>
    </row>
    <row r="123" spans="2:54" s="61" customFormat="1" ht="16.149999999999999" customHeight="1" x14ac:dyDescent="0.15">
      <c r="B123" s="61">
        <v>212</v>
      </c>
      <c r="D123" s="738"/>
      <c r="E123" s="351" t="str">
        <f>VLOOKUP(B123,$A$97:$M$111,5,FALSE)</f>
        <v>原田真奈美</v>
      </c>
      <c r="F123" s="352"/>
      <c r="G123" s="352"/>
      <c r="H123" s="352"/>
      <c r="I123" s="353"/>
      <c r="J123" s="354" t="str">
        <f>VLOOKUP(B123,$A$97:$M$111,10,FALSE)</f>
        <v>ｱｸﾄｽﾎﾟｰﾂ</v>
      </c>
      <c r="K123" s="355"/>
      <c r="L123" s="355"/>
      <c r="M123" s="356"/>
      <c r="N123" s="79"/>
      <c r="P123" s="266"/>
      <c r="AR123" s="91" t="s">
        <v>226</v>
      </c>
      <c r="AS123" s="91"/>
      <c r="AT123" s="91"/>
      <c r="AU123" s="91"/>
      <c r="AV123" s="91"/>
    </row>
    <row r="124" spans="2:54" s="61" customFormat="1" ht="16.149999999999999" customHeight="1" x14ac:dyDescent="0.15">
      <c r="AR124" s="91"/>
      <c r="AS124" s="91"/>
      <c r="AT124" s="91"/>
      <c r="AU124" s="91"/>
      <c r="AV124" s="91"/>
    </row>
    <row r="125" spans="2:54" s="61" customFormat="1" ht="16.149999999999999" customHeight="1" x14ac:dyDescent="0.15">
      <c r="AR125" s="57"/>
      <c r="AS125" s="57"/>
      <c r="AT125" s="57"/>
      <c r="AU125" s="57"/>
      <c r="AV125" s="57"/>
    </row>
    <row r="126" spans="2:54" s="61" customFormat="1" ht="16.149999999999999" customHeight="1" x14ac:dyDescent="0.15">
      <c r="AR126" s="57"/>
      <c r="AS126" s="57"/>
      <c r="AT126" s="57"/>
      <c r="AU126" s="57"/>
      <c r="AV126" s="57"/>
    </row>
    <row r="127" spans="2:54" s="61" customFormat="1" ht="16.149999999999999" customHeight="1" x14ac:dyDescent="0.15">
      <c r="B127" s="61">
        <v>121</v>
      </c>
      <c r="C127" s="61">
        <v>131</v>
      </c>
      <c r="D127" s="737">
        <v>1</v>
      </c>
      <c r="E127" s="329" t="str">
        <f>VLOOKUP(B127,$A$97:$M$111,5,FALSE)</f>
        <v>川嶋 宏子</v>
      </c>
      <c r="F127" s="330"/>
      <c r="G127" s="330"/>
      <c r="H127" s="330"/>
      <c r="I127" s="331"/>
      <c r="J127" s="348" t="str">
        <f>VLOOKUP(B127,$A$97:$M$111,10,FALSE)</f>
        <v>グリーンロイヤルＴＣ</v>
      </c>
      <c r="K127" s="349"/>
      <c r="L127" s="349"/>
      <c r="M127" s="350"/>
      <c r="N127" s="79"/>
      <c r="V127" s="737">
        <v>1</v>
      </c>
      <c r="W127" s="329" t="str">
        <f>VLOOKUP(C127,$A$97:$M$111,5,FALSE)</f>
        <v>星   文江</v>
      </c>
      <c r="X127" s="330"/>
      <c r="Y127" s="330"/>
      <c r="Z127" s="330"/>
      <c r="AA127" s="331"/>
      <c r="AB127" s="348" t="str">
        <f>VLOOKUP(C127,$A$97:$M$111,10,FALSE)</f>
        <v>ｱｸﾄｽﾎﾟｰﾂ</v>
      </c>
      <c r="AC127" s="349"/>
      <c r="AD127" s="349"/>
      <c r="AE127" s="350"/>
      <c r="AF127" s="79"/>
      <c r="AR127" s="57"/>
      <c r="AS127" s="57"/>
      <c r="AT127" s="57"/>
      <c r="AU127" s="57"/>
      <c r="AV127" s="57"/>
    </row>
    <row r="128" spans="2:54" s="61" customFormat="1" ht="16.149999999999999" customHeight="1" x14ac:dyDescent="0.15">
      <c r="B128" s="61">
        <v>122</v>
      </c>
      <c r="C128" s="61">
        <v>132</v>
      </c>
      <c r="D128" s="738"/>
      <c r="E128" s="351" t="str">
        <f>VLOOKUP(B128,$A$97:$M$111,5,FALSE)</f>
        <v>村元 雅美</v>
      </c>
      <c r="F128" s="352"/>
      <c r="G128" s="352"/>
      <c r="H128" s="352"/>
      <c r="I128" s="353"/>
      <c r="J128" s="354" t="str">
        <f>VLOOKUP(B128,$A$97:$M$111,10,FALSE)</f>
        <v>アドバンテージ</v>
      </c>
      <c r="K128" s="355"/>
      <c r="L128" s="355"/>
      <c r="M128" s="356"/>
      <c r="N128" s="89"/>
      <c r="O128" s="90"/>
      <c r="V128" s="738"/>
      <c r="W128" s="351" t="str">
        <f>VLOOKUP(C128,$A$97:$M$111,5,FALSE)</f>
        <v>佐藤 京子</v>
      </c>
      <c r="X128" s="352"/>
      <c r="Y128" s="352"/>
      <c r="Z128" s="352"/>
      <c r="AA128" s="353"/>
      <c r="AB128" s="354" t="str">
        <f>VLOOKUP(C128,$A$97:$M$111,10,FALSE)</f>
        <v>ｱｸﾄｽﾎﾟｰﾂ</v>
      </c>
      <c r="AC128" s="355"/>
      <c r="AD128" s="355"/>
      <c r="AE128" s="356"/>
      <c r="AF128" s="89"/>
      <c r="AG128" s="90"/>
      <c r="AR128" s="91" t="s">
        <v>227</v>
      </c>
      <c r="AS128" s="91"/>
      <c r="AT128" s="91"/>
      <c r="AU128" s="91"/>
      <c r="AV128" s="91"/>
      <c r="AX128" s="91" t="s">
        <v>228</v>
      </c>
      <c r="AY128" s="91"/>
      <c r="AZ128" s="91"/>
      <c r="BA128" s="91"/>
      <c r="BB128" s="91"/>
    </row>
    <row r="129" spans="2:54" s="61" customFormat="1" ht="16.149999999999999" customHeight="1" x14ac:dyDescent="0.15">
      <c r="D129" s="65"/>
      <c r="E129" s="65"/>
      <c r="F129" s="65"/>
      <c r="G129" s="65"/>
      <c r="H129" s="65"/>
      <c r="I129" s="65"/>
      <c r="J129" s="79"/>
      <c r="K129" s="79"/>
      <c r="L129" s="79"/>
      <c r="M129" s="79"/>
      <c r="N129" s="79"/>
      <c r="O129" s="92"/>
      <c r="P129" s="262">
        <v>6</v>
      </c>
      <c r="Q129" s="326" t="s">
        <v>457</v>
      </c>
      <c r="R129" s="326"/>
      <c r="S129" s="326"/>
      <c r="T129" s="326"/>
      <c r="V129" s="65"/>
      <c r="W129" s="65"/>
      <c r="X129" s="65"/>
      <c r="Y129" s="65"/>
      <c r="Z129" s="65"/>
      <c r="AA129" s="65"/>
      <c r="AB129" s="79"/>
      <c r="AC129" s="79"/>
      <c r="AD129" s="79"/>
      <c r="AE129" s="79"/>
      <c r="AF129" s="79"/>
      <c r="AG129" s="92"/>
      <c r="AH129" s="262">
        <v>0</v>
      </c>
      <c r="AI129" s="326" t="s">
        <v>466</v>
      </c>
      <c r="AJ129" s="326"/>
      <c r="AK129" s="326"/>
      <c r="AL129" s="326"/>
      <c r="AR129" s="91"/>
      <c r="AS129" s="91"/>
      <c r="AT129" s="91"/>
      <c r="AU129" s="91"/>
      <c r="AV129" s="91"/>
      <c r="AX129" s="91"/>
      <c r="AY129" s="91"/>
      <c r="AZ129" s="91"/>
      <c r="BA129" s="91"/>
      <c r="BB129" s="91"/>
    </row>
    <row r="130" spans="2:54" s="61" customFormat="1" ht="16.149999999999999" customHeight="1" x14ac:dyDescent="0.15">
      <c r="D130" s="65"/>
      <c r="E130" s="65"/>
      <c r="F130" s="65"/>
      <c r="G130" s="65"/>
      <c r="H130" s="65"/>
      <c r="I130" s="65"/>
      <c r="J130" s="79"/>
      <c r="K130" s="79"/>
      <c r="L130" s="79"/>
      <c r="M130" s="79"/>
      <c r="N130" s="79"/>
      <c r="O130" s="259"/>
      <c r="P130" s="263">
        <v>8</v>
      </c>
      <c r="Q130" s="326"/>
      <c r="R130" s="326"/>
      <c r="S130" s="326"/>
      <c r="T130" s="326"/>
      <c r="V130" s="65"/>
      <c r="W130" s="65"/>
      <c r="X130" s="65"/>
      <c r="Y130" s="65"/>
      <c r="Z130" s="65"/>
      <c r="AA130" s="65"/>
      <c r="AB130" s="79"/>
      <c r="AC130" s="79"/>
      <c r="AD130" s="79"/>
      <c r="AE130" s="79"/>
      <c r="AF130" s="79"/>
      <c r="AG130" s="259"/>
      <c r="AH130" s="263">
        <v>8</v>
      </c>
      <c r="AI130" s="326"/>
      <c r="AJ130" s="326"/>
      <c r="AK130" s="326"/>
      <c r="AL130" s="326"/>
      <c r="AR130" s="57"/>
      <c r="AS130" s="57"/>
      <c r="AT130" s="57"/>
      <c r="AU130" s="57"/>
      <c r="AV130" s="57"/>
      <c r="AX130" s="57"/>
      <c r="AY130" s="57"/>
      <c r="AZ130" s="57"/>
      <c r="BA130" s="57"/>
      <c r="BB130" s="57"/>
    </row>
    <row r="131" spans="2:54" s="61" customFormat="1" ht="16.149999999999999" customHeight="1" x14ac:dyDescent="0.15">
      <c r="B131" s="61">
        <v>221</v>
      </c>
      <c r="C131" s="61">
        <v>231</v>
      </c>
      <c r="D131" s="737">
        <v>2</v>
      </c>
      <c r="E131" s="329" t="str">
        <f>VLOOKUP(B131,$A$97:$M$111,5,FALSE)</f>
        <v>今木 淳子</v>
      </c>
      <c r="F131" s="330"/>
      <c r="G131" s="330"/>
      <c r="H131" s="330"/>
      <c r="I131" s="331"/>
      <c r="J131" s="348" t="str">
        <f>VLOOKUP(B131,$A$97:$M$111,10,FALSE)</f>
        <v>グリーンロイヤルTC</v>
      </c>
      <c r="K131" s="349"/>
      <c r="L131" s="349"/>
      <c r="M131" s="350"/>
      <c r="N131" s="249"/>
      <c r="O131" s="261"/>
      <c r="V131" s="737">
        <v>2</v>
      </c>
      <c r="W131" s="329" t="str">
        <f>VLOOKUP(C131,$A$97:$M$111,5,FALSE)</f>
        <v>竹林 愛子</v>
      </c>
      <c r="X131" s="330"/>
      <c r="Y131" s="330"/>
      <c r="Z131" s="330"/>
      <c r="AA131" s="331"/>
      <c r="AB131" s="348" t="str">
        <f>VLOOKUP(C131,$A$97:$M$111,10,FALSE)</f>
        <v>グリーンロイヤルTC</v>
      </c>
      <c r="AC131" s="349"/>
      <c r="AD131" s="349"/>
      <c r="AE131" s="350"/>
      <c r="AF131" s="249"/>
      <c r="AG131" s="261"/>
      <c r="AR131" s="57"/>
      <c r="AS131" s="57"/>
      <c r="AT131" s="57"/>
      <c r="AU131" s="57"/>
      <c r="AV131" s="57"/>
      <c r="AX131" s="57"/>
      <c r="AY131" s="57"/>
      <c r="AZ131" s="57"/>
      <c r="BA131" s="57"/>
      <c r="BB131" s="57"/>
    </row>
    <row r="132" spans="2:54" s="61" customFormat="1" ht="16.149999999999999" customHeight="1" x14ac:dyDescent="0.15">
      <c r="B132" s="61">
        <v>222</v>
      </c>
      <c r="C132" s="61">
        <v>232</v>
      </c>
      <c r="D132" s="738"/>
      <c r="E132" s="351" t="str">
        <f>VLOOKUP(B132,$A$97:$M$111,5,FALSE)</f>
        <v>中西 浩子</v>
      </c>
      <c r="F132" s="352"/>
      <c r="G132" s="352"/>
      <c r="H132" s="352"/>
      <c r="I132" s="353"/>
      <c r="J132" s="354" t="str">
        <f>VLOOKUP(B132,$A$97:$M$111,10,FALSE)</f>
        <v>グリーンロイヤルTC</v>
      </c>
      <c r="K132" s="355"/>
      <c r="L132" s="355"/>
      <c r="M132" s="356"/>
      <c r="N132" s="257"/>
      <c r="V132" s="738"/>
      <c r="W132" s="351" t="str">
        <f>VLOOKUP(C132,$A$97:$M$111,5,FALSE)</f>
        <v>岩本 孝子</v>
      </c>
      <c r="X132" s="352"/>
      <c r="Y132" s="352"/>
      <c r="Z132" s="352"/>
      <c r="AA132" s="353"/>
      <c r="AB132" s="354" t="str">
        <f>VLOOKUP(C132,$A$97:$M$111,10,FALSE)</f>
        <v>グリーンロイヤルTC</v>
      </c>
      <c r="AC132" s="355"/>
      <c r="AD132" s="355"/>
      <c r="AE132" s="356"/>
      <c r="AF132" s="257"/>
      <c r="AR132" s="91" t="s">
        <v>229</v>
      </c>
      <c r="AS132" s="91"/>
      <c r="AT132" s="91"/>
      <c r="AU132" s="91"/>
      <c r="AV132" s="91"/>
      <c r="AX132" s="91" t="s">
        <v>230</v>
      </c>
      <c r="AY132" s="91"/>
      <c r="AZ132" s="91"/>
      <c r="BA132" s="91"/>
      <c r="BB132" s="91"/>
    </row>
    <row r="133" spans="2:54" s="61" customFormat="1" ht="16.149999999999999" customHeight="1" x14ac:dyDescent="0.15">
      <c r="AR133" s="91"/>
      <c r="AS133" s="91"/>
      <c r="AT133" s="91"/>
      <c r="AU133" s="91"/>
      <c r="AV133" s="91"/>
      <c r="AX133" s="91"/>
      <c r="AY133" s="91"/>
      <c r="AZ133" s="91"/>
      <c r="BA133" s="91"/>
      <c r="BB133" s="91"/>
    </row>
    <row r="134" spans="2:54" s="61" customFormat="1" ht="16.149999999999999" customHeight="1" x14ac:dyDescent="0.15"/>
    <row r="135" spans="2:54" s="61" customFormat="1" ht="16.149999999999999" customHeight="1" x14ac:dyDescent="0.15"/>
    <row r="136" spans="2:54" s="61" customFormat="1" ht="16.149999999999999" customHeight="1" x14ac:dyDescent="0.15"/>
    <row r="137" spans="2:54" s="61" customFormat="1" ht="16.149999999999999" customHeight="1" x14ac:dyDescent="0.15"/>
  </sheetData>
  <mergeCells count="543">
    <mergeCell ref="AE35:AE36"/>
    <mergeCell ref="AF35:AF36"/>
    <mergeCell ref="E36:I36"/>
    <mergeCell ref="J36:M36"/>
    <mergeCell ref="S35:S36"/>
    <mergeCell ref="T35:T36"/>
    <mergeCell ref="V35:V36"/>
    <mergeCell ref="W35:Y36"/>
    <mergeCell ref="Z35:Z36"/>
    <mergeCell ref="AA35:AA36"/>
    <mergeCell ref="D35:D36"/>
    <mergeCell ref="E35:I35"/>
    <mergeCell ref="J35:M35"/>
    <mergeCell ref="N35:N36"/>
    <mergeCell ref="P35:P36"/>
    <mergeCell ref="Q35:Q36"/>
    <mergeCell ref="AA33:AA34"/>
    <mergeCell ref="AB33:AC34"/>
    <mergeCell ref="AD33:AD34"/>
    <mergeCell ref="AB35:AC36"/>
    <mergeCell ref="AD35:AD36"/>
    <mergeCell ref="D33:D34"/>
    <mergeCell ref="AE33:AE34"/>
    <mergeCell ref="AF33:AF34"/>
    <mergeCell ref="E34:I34"/>
    <mergeCell ref="J34:M34"/>
    <mergeCell ref="Q33:Q34"/>
    <mergeCell ref="S33:S34"/>
    <mergeCell ref="T33:V34"/>
    <mergeCell ref="W33:W34"/>
    <mergeCell ref="Y33:Y34"/>
    <mergeCell ref="Z33:Z34"/>
    <mergeCell ref="E33:I33"/>
    <mergeCell ref="J33:M33"/>
    <mergeCell ref="N33:N34"/>
    <mergeCell ref="P33:P34"/>
    <mergeCell ref="AF29:AF30"/>
    <mergeCell ref="E30:I30"/>
    <mergeCell ref="J30:M30"/>
    <mergeCell ref="D31:D32"/>
    <mergeCell ref="E31:I31"/>
    <mergeCell ref="J31:M31"/>
    <mergeCell ref="N31:N32"/>
    <mergeCell ref="P31:P32"/>
    <mergeCell ref="Q31:S32"/>
    <mergeCell ref="T31:T32"/>
    <mergeCell ref="Y29:Y30"/>
    <mergeCell ref="Z29:Z30"/>
    <mergeCell ref="AA29:AA30"/>
    <mergeCell ref="AB29:AC30"/>
    <mergeCell ref="AD29:AD30"/>
    <mergeCell ref="AE29:AE30"/>
    <mergeCell ref="AD31:AD32"/>
    <mergeCell ref="AE31:AE32"/>
    <mergeCell ref="AF31:AF32"/>
    <mergeCell ref="E32:I32"/>
    <mergeCell ref="J32:M32"/>
    <mergeCell ref="AA31:AA32"/>
    <mergeCell ref="AB31:AC32"/>
    <mergeCell ref="D29:D30"/>
    <mergeCell ref="Y31:Y32"/>
    <mergeCell ref="Z31:Z32"/>
    <mergeCell ref="S27:W27"/>
    <mergeCell ref="E28:I28"/>
    <mergeCell ref="J28:M28"/>
    <mergeCell ref="N28:P28"/>
    <mergeCell ref="Q28:S28"/>
    <mergeCell ref="T28:V28"/>
    <mergeCell ref="W28:Y28"/>
    <mergeCell ref="E29:I29"/>
    <mergeCell ref="J29:M29"/>
    <mergeCell ref="N29:P30"/>
    <mergeCell ref="Q29:Q30"/>
    <mergeCell ref="S29:S30"/>
    <mergeCell ref="T29:T30"/>
    <mergeCell ref="V29:V30"/>
    <mergeCell ref="W29:W30"/>
    <mergeCell ref="V31:V32"/>
    <mergeCell ref="W31:W32"/>
    <mergeCell ref="AB28:AC28"/>
    <mergeCell ref="AE24:AE25"/>
    <mergeCell ref="AF24:AF25"/>
    <mergeCell ref="E25:I25"/>
    <mergeCell ref="J25:M25"/>
    <mergeCell ref="S24:S25"/>
    <mergeCell ref="T24:T25"/>
    <mergeCell ref="V24:V25"/>
    <mergeCell ref="W24:Y25"/>
    <mergeCell ref="Z24:Z25"/>
    <mergeCell ref="AA24:AA25"/>
    <mergeCell ref="D24:D25"/>
    <mergeCell ref="E24:I24"/>
    <mergeCell ref="J24:M24"/>
    <mergeCell ref="N24:N25"/>
    <mergeCell ref="P24:P25"/>
    <mergeCell ref="Q24:Q25"/>
    <mergeCell ref="AA22:AA23"/>
    <mergeCell ref="AB22:AC23"/>
    <mergeCell ref="AD22:AD23"/>
    <mergeCell ref="D22:D23"/>
    <mergeCell ref="AB24:AC25"/>
    <mergeCell ref="AD24:AD25"/>
    <mergeCell ref="AE22:AE23"/>
    <mergeCell ref="AF22:AF23"/>
    <mergeCell ref="E23:I23"/>
    <mergeCell ref="J23:M23"/>
    <mergeCell ref="Q22:Q23"/>
    <mergeCell ref="S22:S23"/>
    <mergeCell ref="T22:V23"/>
    <mergeCell ref="W22:W23"/>
    <mergeCell ref="Y22:Y23"/>
    <mergeCell ref="Z22:Z23"/>
    <mergeCell ref="E22:I22"/>
    <mergeCell ref="J22:M22"/>
    <mergeCell ref="N22:N23"/>
    <mergeCell ref="P22:P23"/>
    <mergeCell ref="AF18:AF19"/>
    <mergeCell ref="E19:I19"/>
    <mergeCell ref="J19:M19"/>
    <mergeCell ref="D20:D21"/>
    <mergeCell ref="E20:I20"/>
    <mergeCell ref="J20:M20"/>
    <mergeCell ref="N20:N21"/>
    <mergeCell ref="P20:P21"/>
    <mergeCell ref="Q20:S21"/>
    <mergeCell ref="T20:T21"/>
    <mergeCell ref="Y18:Y19"/>
    <mergeCell ref="Z18:Z19"/>
    <mergeCell ref="AA18:AA19"/>
    <mergeCell ref="AB18:AC19"/>
    <mergeCell ref="AD18:AD19"/>
    <mergeCell ref="AE18:AE19"/>
    <mergeCell ref="AD20:AD21"/>
    <mergeCell ref="AE20:AE21"/>
    <mergeCell ref="AF20:AF21"/>
    <mergeCell ref="E21:I21"/>
    <mergeCell ref="J21:M21"/>
    <mergeCell ref="AA20:AA21"/>
    <mergeCell ref="AB20:AC21"/>
    <mergeCell ref="D18:D19"/>
    <mergeCell ref="Y20:Y21"/>
    <mergeCell ref="Z20:Z21"/>
    <mergeCell ref="S16:W16"/>
    <mergeCell ref="E17:I17"/>
    <mergeCell ref="J17:M17"/>
    <mergeCell ref="N17:P17"/>
    <mergeCell ref="Q17:S17"/>
    <mergeCell ref="T17:V17"/>
    <mergeCell ref="W17:Y17"/>
    <mergeCell ref="E18:I18"/>
    <mergeCell ref="J18:M18"/>
    <mergeCell ref="N18:P19"/>
    <mergeCell ref="Q18:Q19"/>
    <mergeCell ref="S18:S19"/>
    <mergeCell ref="T18:T19"/>
    <mergeCell ref="V18:V19"/>
    <mergeCell ref="W18:W19"/>
    <mergeCell ref="V20:V21"/>
    <mergeCell ref="W20:W21"/>
    <mergeCell ref="AB17:AC17"/>
    <mergeCell ref="AE13:AE14"/>
    <mergeCell ref="AF13:AF14"/>
    <mergeCell ref="E14:I14"/>
    <mergeCell ref="J14:M14"/>
    <mergeCell ref="S13:S14"/>
    <mergeCell ref="T13:T14"/>
    <mergeCell ref="V13:V14"/>
    <mergeCell ref="W13:Y14"/>
    <mergeCell ref="Z13:Z14"/>
    <mergeCell ref="AA13:AA14"/>
    <mergeCell ref="D13:D14"/>
    <mergeCell ref="E13:I13"/>
    <mergeCell ref="J13:M13"/>
    <mergeCell ref="N13:N14"/>
    <mergeCell ref="P13:P14"/>
    <mergeCell ref="Q13:Q14"/>
    <mergeCell ref="AA11:AA12"/>
    <mergeCell ref="AB11:AC12"/>
    <mergeCell ref="AD11:AD12"/>
    <mergeCell ref="D11:D12"/>
    <mergeCell ref="AB13:AC14"/>
    <mergeCell ref="AD13:AD14"/>
    <mergeCell ref="AE11:AE12"/>
    <mergeCell ref="AF11:AF12"/>
    <mergeCell ref="E12:I12"/>
    <mergeCell ref="J12:M12"/>
    <mergeCell ref="Q11:Q12"/>
    <mergeCell ref="S11:S12"/>
    <mergeCell ref="T11:V12"/>
    <mergeCell ref="W11:W12"/>
    <mergeCell ref="Y11:Y12"/>
    <mergeCell ref="Z11:Z12"/>
    <mergeCell ref="E11:I11"/>
    <mergeCell ref="J11:M11"/>
    <mergeCell ref="N11:N12"/>
    <mergeCell ref="P11:P12"/>
    <mergeCell ref="AF7:AF8"/>
    <mergeCell ref="E8:I8"/>
    <mergeCell ref="J8:M8"/>
    <mergeCell ref="D9:D10"/>
    <mergeCell ref="E9:I9"/>
    <mergeCell ref="J9:M9"/>
    <mergeCell ref="N9:N10"/>
    <mergeCell ref="P9:P10"/>
    <mergeCell ref="Q9:S10"/>
    <mergeCell ref="T9:T10"/>
    <mergeCell ref="Y7:Y8"/>
    <mergeCell ref="Z7:Z8"/>
    <mergeCell ref="AA7:AA8"/>
    <mergeCell ref="AB7:AC8"/>
    <mergeCell ref="AD7:AD8"/>
    <mergeCell ref="AE7:AE8"/>
    <mergeCell ref="AD9:AD10"/>
    <mergeCell ref="AE9:AE10"/>
    <mergeCell ref="AF9:AF10"/>
    <mergeCell ref="E10:I10"/>
    <mergeCell ref="J10:M10"/>
    <mergeCell ref="AA9:AA10"/>
    <mergeCell ref="AB9:AC10"/>
    <mergeCell ref="D7:D8"/>
    <mergeCell ref="S5:W5"/>
    <mergeCell ref="E6:I6"/>
    <mergeCell ref="J6:M6"/>
    <mergeCell ref="N6:P6"/>
    <mergeCell ref="Q6:S6"/>
    <mergeCell ref="T6:V6"/>
    <mergeCell ref="W6:Y6"/>
    <mergeCell ref="AB6:AC6"/>
    <mergeCell ref="V9:V10"/>
    <mergeCell ref="W9:W10"/>
    <mergeCell ref="Y9:Y10"/>
    <mergeCell ref="Z9:Z10"/>
    <mergeCell ref="E7:I7"/>
    <mergeCell ref="J7:M7"/>
    <mergeCell ref="N7:P8"/>
    <mergeCell ref="Q7:Q8"/>
    <mergeCell ref="S7:S8"/>
    <mergeCell ref="T7:T8"/>
    <mergeCell ref="V7:V8"/>
    <mergeCell ref="W7:W8"/>
    <mergeCell ref="E48:I48"/>
    <mergeCell ref="J48:M48"/>
    <mergeCell ref="N48:P48"/>
    <mergeCell ref="Q48:S48"/>
    <mergeCell ref="T48:V48"/>
    <mergeCell ref="Y48:Z48"/>
    <mergeCell ref="AH48:AJ48"/>
    <mergeCell ref="AK48:AL48"/>
    <mergeCell ref="D49:D50"/>
    <mergeCell ref="E49:I49"/>
    <mergeCell ref="J49:M49"/>
    <mergeCell ref="N49:P50"/>
    <mergeCell ref="Q49:Q50"/>
    <mergeCell ref="S49:S50"/>
    <mergeCell ref="T49:T50"/>
    <mergeCell ref="V49:V50"/>
    <mergeCell ref="W49:W50"/>
    <mergeCell ref="X49:X50"/>
    <mergeCell ref="Y49:Z50"/>
    <mergeCell ref="AA49:AA50"/>
    <mergeCell ref="AB49:AB50"/>
    <mergeCell ref="AC49:AC50"/>
    <mergeCell ref="E50:I50"/>
    <mergeCell ref="J50:M50"/>
    <mergeCell ref="AH50:AI50"/>
    <mergeCell ref="D51:D52"/>
    <mergeCell ref="E51:I51"/>
    <mergeCell ref="J51:M51"/>
    <mergeCell ref="N51:N52"/>
    <mergeCell ref="P51:P52"/>
    <mergeCell ref="Q51:S52"/>
    <mergeCell ref="T51:T52"/>
    <mergeCell ref="V51:V52"/>
    <mergeCell ref="W51:W52"/>
    <mergeCell ref="X51:X52"/>
    <mergeCell ref="Y51:Z52"/>
    <mergeCell ref="AA51:AA52"/>
    <mergeCell ref="AB51:AB52"/>
    <mergeCell ref="AC51:AC52"/>
    <mergeCell ref="AH51:AI51"/>
    <mergeCell ref="E52:I52"/>
    <mergeCell ref="J52:M52"/>
    <mergeCell ref="AH52:AI52"/>
    <mergeCell ref="D53:D54"/>
    <mergeCell ref="E53:I53"/>
    <mergeCell ref="J53:M53"/>
    <mergeCell ref="N53:N54"/>
    <mergeCell ref="P53:P54"/>
    <mergeCell ref="Q53:Q54"/>
    <mergeCell ref="S53:S54"/>
    <mergeCell ref="T53:V54"/>
    <mergeCell ref="W53:W54"/>
    <mergeCell ref="X53:X54"/>
    <mergeCell ref="Y53:Z54"/>
    <mergeCell ref="AA53:AA54"/>
    <mergeCell ref="AB53:AB54"/>
    <mergeCell ref="AC53:AC54"/>
    <mergeCell ref="E54:I54"/>
    <mergeCell ref="J54:M54"/>
    <mergeCell ref="E57:I57"/>
    <mergeCell ref="J57:M57"/>
    <mergeCell ref="N57:P57"/>
    <mergeCell ref="Q57:S57"/>
    <mergeCell ref="T57:V57"/>
    <mergeCell ref="Y57:Z57"/>
    <mergeCell ref="AH57:AJ57"/>
    <mergeCell ref="AK57:AL57"/>
    <mergeCell ref="D58:D59"/>
    <mergeCell ref="E58:I58"/>
    <mergeCell ref="J58:M58"/>
    <mergeCell ref="N58:P59"/>
    <mergeCell ref="Q58:Q59"/>
    <mergeCell ref="S58:S59"/>
    <mergeCell ref="T58:T59"/>
    <mergeCell ref="V58:V59"/>
    <mergeCell ref="W58:W59"/>
    <mergeCell ref="X58:X59"/>
    <mergeCell ref="Y58:Z59"/>
    <mergeCell ref="AA58:AA59"/>
    <mergeCell ref="AB58:AB59"/>
    <mergeCell ref="AC58:AC59"/>
    <mergeCell ref="E59:I59"/>
    <mergeCell ref="J59:M59"/>
    <mergeCell ref="AH59:AI59"/>
    <mergeCell ref="D60:D61"/>
    <mergeCell ref="E60:I60"/>
    <mergeCell ref="J60:M60"/>
    <mergeCell ref="N60:N61"/>
    <mergeCell ref="P60:P61"/>
    <mergeCell ref="Q60:S61"/>
    <mergeCell ref="T60:T61"/>
    <mergeCell ref="V60:V61"/>
    <mergeCell ref="W60:W61"/>
    <mergeCell ref="X60:X61"/>
    <mergeCell ref="Y60:Z61"/>
    <mergeCell ref="AA60:AA61"/>
    <mergeCell ref="AB60:AB61"/>
    <mergeCell ref="AC60:AC61"/>
    <mergeCell ref="AH60:AI60"/>
    <mergeCell ref="E61:I61"/>
    <mergeCell ref="J61:M61"/>
    <mergeCell ref="AH61:AI61"/>
    <mergeCell ref="X62:X63"/>
    <mergeCell ref="Y62:Z63"/>
    <mergeCell ref="AA62:AA63"/>
    <mergeCell ref="AB62:AB63"/>
    <mergeCell ref="AC62:AC63"/>
    <mergeCell ref="E63:I63"/>
    <mergeCell ref="J63:M63"/>
    <mergeCell ref="D70:D71"/>
    <mergeCell ref="E70:I70"/>
    <mergeCell ref="J70:M70"/>
    <mergeCell ref="E71:I71"/>
    <mergeCell ref="J71:M71"/>
    <mergeCell ref="D62:D63"/>
    <mergeCell ref="E62:I62"/>
    <mergeCell ref="J62:M62"/>
    <mergeCell ref="N62:N63"/>
    <mergeCell ref="P62:P63"/>
    <mergeCell ref="Q62:Q63"/>
    <mergeCell ref="S62:S63"/>
    <mergeCell ref="T62:V63"/>
    <mergeCell ref="W62:W63"/>
    <mergeCell ref="R71:U71"/>
    <mergeCell ref="D74:D75"/>
    <mergeCell ref="E74:I74"/>
    <mergeCell ref="J74:M74"/>
    <mergeCell ref="E75:I75"/>
    <mergeCell ref="J75:M75"/>
    <mergeCell ref="D79:D80"/>
    <mergeCell ref="E79:I79"/>
    <mergeCell ref="J79:M79"/>
    <mergeCell ref="R72:U73"/>
    <mergeCell ref="V79:V80"/>
    <mergeCell ref="W79:AA79"/>
    <mergeCell ref="AB79:AE79"/>
    <mergeCell ref="E80:I80"/>
    <mergeCell ref="J80:M80"/>
    <mergeCell ref="W80:AA80"/>
    <mergeCell ref="AB80:AE80"/>
    <mergeCell ref="D83:D84"/>
    <mergeCell ref="E83:I83"/>
    <mergeCell ref="J83:M83"/>
    <mergeCell ref="V83:V84"/>
    <mergeCell ref="W83:AA83"/>
    <mergeCell ref="AB83:AE83"/>
    <mergeCell ref="E84:I84"/>
    <mergeCell ref="J84:M84"/>
    <mergeCell ref="W84:AA84"/>
    <mergeCell ref="AB84:AE84"/>
    <mergeCell ref="Q81:T82"/>
    <mergeCell ref="E96:I96"/>
    <mergeCell ref="J96:M96"/>
    <mergeCell ref="N96:P96"/>
    <mergeCell ref="Q96:S96"/>
    <mergeCell ref="T96:V96"/>
    <mergeCell ref="Y96:Z96"/>
    <mergeCell ref="AH96:AJ96"/>
    <mergeCell ref="AK96:AL96"/>
    <mergeCell ref="D97:D98"/>
    <mergeCell ref="E97:I97"/>
    <mergeCell ref="J97:M97"/>
    <mergeCell ref="N97:P98"/>
    <mergeCell ref="Q97:Q98"/>
    <mergeCell ref="S97:S98"/>
    <mergeCell ref="T97:T98"/>
    <mergeCell ref="V97:V98"/>
    <mergeCell ref="W97:W98"/>
    <mergeCell ref="X97:X98"/>
    <mergeCell ref="Y97:Z98"/>
    <mergeCell ref="AA97:AA98"/>
    <mergeCell ref="AB97:AB98"/>
    <mergeCell ref="AC97:AC98"/>
    <mergeCell ref="E98:I98"/>
    <mergeCell ref="J98:M98"/>
    <mergeCell ref="AH98:AI98"/>
    <mergeCell ref="D99:D100"/>
    <mergeCell ref="E99:I99"/>
    <mergeCell ref="J99:M99"/>
    <mergeCell ref="N99:N100"/>
    <mergeCell ref="P99:P100"/>
    <mergeCell ref="Q99:S100"/>
    <mergeCell ref="T99:T100"/>
    <mergeCell ref="V99:V100"/>
    <mergeCell ref="W99:W100"/>
    <mergeCell ref="X99:X100"/>
    <mergeCell ref="Y99:Z100"/>
    <mergeCell ref="AA99:AA100"/>
    <mergeCell ref="AB99:AB100"/>
    <mergeCell ref="AC99:AC100"/>
    <mergeCell ref="AH99:AI99"/>
    <mergeCell ref="E100:I100"/>
    <mergeCell ref="J100:M100"/>
    <mergeCell ref="AH100:AI100"/>
    <mergeCell ref="D101:D102"/>
    <mergeCell ref="E101:I101"/>
    <mergeCell ref="J101:M101"/>
    <mergeCell ref="N101:N102"/>
    <mergeCell ref="P101:P102"/>
    <mergeCell ref="Q101:Q102"/>
    <mergeCell ref="S101:S102"/>
    <mergeCell ref="T101:V102"/>
    <mergeCell ref="W101:W102"/>
    <mergeCell ref="X101:X102"/>
    <mergeCell ref="Y101:Z102"/>
    <mergeCell ref="AA101:AA102"/>
    <mergeCell ref="AB101:AB102"/>
    <mergeCell ref="AC101:AC102"/>
    <mergeCell ref="E102:I102"/>
    <mergeCell ref="J102:M102"/>
    <mergeCell ref="E105:I105"/>
    <mergeCell ref="J105:M105"/>
    <mergeCell ref="N105:P105"/>
    <mergeCell ref="Q105:S105"/>
    <mergeCell ref="T105:V105"/>
    <mergeCell ref="Y105:Z105"/>
    <mergeCell ref="AH105:AJ105"/>
    <mergeCell ref="AK105:AL105"/>
    <mergeCell ref="D106:D107"/>
    <mergeCell ref="E106:I106"/>
    <mergeCell ref="J106:M106"/>
    <mergeCell ref="N106:P107"/>
    <mergeCell ref="Q106:Q107"/>
    <mergeCell ref="S106:S107"/>
    <mergeCell ref="T106:T107"/>
    <mergeCell ref="V106:V107"/>
    <mergeCell ref="W106:W107"/>
    <mergeCell ref="X106:X107"/>
    <mergeCell ref="Y106:Z107"/>
    <mergeCell ref="AA106:AA107"/>
    <mergeCell ref="AB106:AB107"/>
    <mergeCell ref="AC106:AC107"/>
    <mergeCell ref="E107:I107"/>
    <mergeCell ref="J107:M107"/>
    <mergeCell ref="AH107:AI107"/>
    <mergeCell ref="AA108:AA109"/>
    <mergeCell ref="AB108:AB109"/>
    <mergeCell ref="AC108:AC109"/>
    <mergeCell ref="AH108:AI108"/>
    <mergeCell ref="E109:I109"/>
    <mergeCell ref="J109:M109"/>
    <mergeCell ref="AH109:AI109"/>
    <mergeCell ref="D108:D109"/>
    <mergeCell ref="E108:I108"/>
    <mergeCell ref="J108:M108"/>
    <mergeCell ref="N108:N109"/>
    <mergeCell ref="P108:P109"/>
    <mergeCell ref="Q108:S109"/>
    <mergeCell ref="T108:T109"/>
    <mergeCell ref="V108:V109"/>
    <mergeCell ref="W108:W109"/>
    <mergeCell ref="D118:D119"/>
    <mergeCell ref="E118:I118"/>
    <mergeCell ref="J118:M118"/>
    <mergeCell ref="E119:I119"/>
    <mergeCell ref="J119:M119"/>
    <mergeCell ref="D110:D111"/>
    <mergeCell ref="E110:I110"/>
    <mergeCell ref="J110:M110"/>
    <mergeCell ref="N110:N111"/>
    <mergeCell ref="D122:D123"/>
    <mergeCell ref="E122:I122"/>
    <mergeCell ref="J122:M122"/>
    <mergeCell ref="E123:I123"/>
    <mergeCell ref="J123:M123"/>
    <mergeCell ref="D127:D128"/>
    <mergeCell ref="E127:I127"/>
    <mergeCell ref="J127:M127"/>
    <mergeCell ref="V127:V128"/>
    <mergeCell ref="D131:D132"/>
    <mergeCell ref="E131:I131"/>
    <mergeCell ref="J131:M131"/>
    <mergeCell ref="V131:V132"/>
    <mergeCell ref="W131:AA131"/>
    <mergeCell ref="AB131:AE131"/>
    <mergeCell ref="E132:I132"/>
    <mergeCell ref="J132:M132"/>
    <mergeCell ref="W132:AA132"/>
    <mergeCell ref="AB132:AE132"/>
    <mergeCell ref="AI81:AL82"/>
    <mergeCell ref="Q129:T130"/>
    <mergeCell ref="AI129:AL130"/>
    <mergeCell ref="Q120:T121"/>
    <mergeCell ref="W127:AA127"/>
    <mergeCell ref="AB127:AE127"/>
    <mergeCell ref="E128:I128"/>
    <mergeCell ref="J128:M128"/>
    <mergeCell ref="W128:AA128"/>
    <mergeCell ref="AB128:AE128"/>
    <mergeCell ref="X110:X111"/>
    <mergeCell ref="Y110:Z111"/>
    <mergeCell ref="AA110:AA111"/>
    <mergeCell ref="AB110:AB111"/>
    <mergeCell ref="AC110:AC111"/>
    <mergeCell ref="E111:I111"/>
    <mergeCell ref="J111:M111"/>
    <mergeCell ref="P110:P111"/>
    <mergeCell ref="Q110:Q111"/>
    <mergeCell ref="S110:S111"/>
    <mergeCell ref="T110:V111"/>
    <mergeCell ref="W110:W111"/>
    <mergeCell ref="X108:X109"/>
    <mergeCell ref="Y108:Z109"/>
  </mergeCells>
  <phoneticPr fontId="2"/>
  <conditionalFormatting sqref="AF15 AF37">
    <cfRule type="expression" dxfId="4" priority="13" stopIfTrue="1">
      <formula>ISERROR(#REF!)</formula>
    </cfRule>
  </conditionalFormatting>
  <conditionalFormatting sqref="AF26">
    <cfRule type="expression" dxfId="3" priority="11" stopIfTrue="1">
      <formula>ISERROR(#REF!)</formula>
    </cfRule>
  </conditionalFormatting>
  <dataValidations count="1">
    <dataValidation imeMode="off" allowBlank="1" showInputMessage="1" showErrorMessage="1" sqref="N106:V111 N7:Y14 N18:Y25 N49:V54 N97:V102 N58:V63 N29:Y36" xr:uid="{820DC9D1-A32F-4CFB-8463-D9EF637DF530}"/>
  </dataValidations>
  <pageMargins left="0.6692913385826772" right="0.6692913385826772" top="0.59055118110236227" bottom="0.39370078740157483" header="0" footer="0"/>
  <pageSetup paperSize="9" fitToHeight="3" orientation="portrait" horizontalDpi="4294967293" r:id="rId1"/>
  <headerFooter alignWithMargins="0"/>
  <rowBreaks count="2" manualBreakCount="2">
    <brk id="42" max="16383" man="1"/>
    <brk id="90" min="3" max="3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F540-1248-49F2-882A-44BD6B07AF3A}">
  <dimension ref="A1:BA149"/>
  <sheetViews>
    <sheetView view="pageBreakPreview" zoomScale="70" zoomScaleNormal="100" zoomScaleSheetLayoutView="70" workbookViewId="0">
      <selection activeCell="AH78" sqref="AH78"/>
    </sheetView>
  </sheetViews>
  <sheetFormatPr defaultColWidth="2.5" defaultRowHeight="16.5" customHeight="1" x14ac:dyDescent="0.15"/>
  <cols>
    <col min="1" max="3" width="5.75" style="1" customWidth="1"/>
    <col min="4" max="4" width="2.5" style="1" customWidth="1"/>
    <col min="5" max="13" width="2.5" style="1"/>
    <col min="14" max="17" width="2.5" style="1" customWidth="1"/>
    <col min="18" max="18" width="2.5" style="1"/>
    <col min="19" max="20" width="2.5" style="1" customWidth="1"/>
    <col min="21" max="21" width="2.5" style="1"/>
    <col min="22" max="24" width="2.5" style="1" customWidth="1"/>
    <col min="25" max="25" width="2.5" style="1"/>
    <col min="26" max="32" width="2.5" style="1" customWidth="1"/>
    <col min="33" max="33" width="2.5" style="1"/>
    <col min="34" max="36" width="2.5" style="1" customWidth="1"/>
    <col min="37" max="39" width="2.5" style="1"/>
    <col min="40" max="40" width="2.5" style="1" customWidth="1"/>
    <col min="41" max="41" width="2.5" style="1"/>
    <col min="42" max="42" width="5.5" style="1" customWidth="1"/>
    <col min="43" max="16384" width="2.5" style="1"/>
  </cols>
  <sheetData>
    <row r="1" spans="4:44" ht="9" customHeight="1" x14ac:dyDescent="0.15"/>
    <row r="2" spans="4:44" s="15" customFormat="1" ht="24" customHeight="1" x14ac:dyDescent="0.15">
      <c r="D2" s="18" t="s">
        <v>52</v>
      </c>
      <c r="E2" s="17"/>
      <c r="F2" s="17"/>
      <c r="G2" s="17"/>
      <c r="H2" s="16"/>
      <c r="I2" s="16"/>
      <c r="J2" s="16"/>
      <c r="K2" s="16"/>
      <c r="L2" s="16"/>
      <c r="M2" s="16"/>
    </row>
    <row r="3" spans="4:44" s="15" customFormat="1" ht="9" customHeight="1" x14ac:dyDescent="0.15">
      <c r="D3" s="18"/>
      <c r="E3" s="17"/>
      <c r="F3" s="17"/>
      <c r="G3" s="17"/>
      <c r="H3" s="16"/>
      <c r="I3" s="16"/>
      <c r="J3" s="16"/>
      <c r="K3" s="16"/>
      <c r="L3" s="16"/>
      <c r="M3" s="16"/>
    </row>
    <row r="4" spans="4:44" customFormat="1" ht="18" customHeight="1" x14ac:dyDescent="0.15">
      <c r="D4" s="14" t="s">
        <v>14</v>
      </c>
      <c r="E4" s="13"/>
      <c r="F4" s="13"/>
      <c r="G4" s="13"/>
      <c r="H4" s="12"/>
      <c r="I4" s="12"/>
      <c r="J4" s="12"/>
      <c r="K4" s="12"/>
      <c r="L4" s="12"/>
      <c r="M4" s="12"/>
      <c r="N4" s="8"/>
    </row>
    <row r="5" spans="4:44" customFormat="1" ht="7.5" customHeight="1" x14ac:dyDescent="0.15">
      <c r="D5" s="23"/>
      <c r="E5" s="12"/>
      <c r="F5" s="12"/>
      <c r="G5" s="12"/>
      <c r="H5" s="12"/>
      <c r="I5" s="12"/>
      <c r="J5" s="12"/>
      <c r="K5" s="12"/>
      <c r="L5" s="12"/>
      <c r="M5" s="12"/>
      <c r="N5" s="8"/>
    </row>
    <row r="6" spans="4:44" customFormat="1" ht="19.5" customHeight="1" thickBot="1" x14ac:dyDescent="0.2">
      <c r="D6" s="20" t="s">
        <v>12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4"/>
      <c r="S6" s="544" t="s">
        <v>9</v>
      </c>
      <c r="T6" s="544"/>
      <c r="U6" s="544"/>
      <c r="V6" s="544"/>
      <c r="W6" s="544"/>
      <c r="AP6" s="1"/>
      <c r="AQ6" s="1"/>
      <c r="AR6" s="1"/>
    </row>
    <row r="7" spans="4:44" customFormat="1" ht="15" customHeight="1" thickBot="1" x14ac:dyDescent="0.2">
      <c r="D7" s="24" t="s">
        <v>8</v>
      </c>
      <c r="E7" s="877" t="s">
        <v>7</v>
      </c>
      <c r="F7" s="878"/>
      <c r="G7" s="878"/>
      <c r="H7" s="878"/>
      <c r="I7" s="879"/>
      <c r="J7" s="877" t="s">
        <v>6</v>
      </c>
      <c r="K7" s="878"/>
      <c r="L7" s="878"/>
      <c r="M7" s="879"/>
      <c r="N7" s="877">
        <v>1</v>
      </c>
      <c r="O7" s="878"/>
      <c r="P7" s="879"/>
      <c r="Q7" s="869">
        <v>2</v>
      </c>
      <c r="R7" s="870"/>
      <c r="S7" s="880"/>
      <c r="T7" s="869">
        <v>3</v>
      </c>
      <c r="U7" s="870"/>
      <c r="V7" s="880"/>
      <c r="W7" s="42"/>
      <c r="X7" s="42">
        <v>4</v>
      </c>
      <c r="Y7" s="42"/>
      <c r="Z7" s="25" t="s">
        <v>2</v>
      </c>
      <c r="AA7" s="159" t="s">
        <v>1</v>
      </c>
      <c r="AB7" s="155"/>
      <c r="AC7" s="155"/>
      <c r="AD7" s="155"/>
      <c r="AE7" s="155"/>
      <c r="AF7" s="179" t="s">
        <v>269</v>
      </c>
      <c r="AG7" s="169"/>
      <c r="AH7" s="169"/>
      <c r="AI7" s="168"/>
      <c r="AJ7" s="1"/>
      <c r="AK7" s="1"/>
      <c r="AL7" s="34"/>
      <c r="AM7" s="1"/>
      <c r="AN7" s="1"/>
      <c r="AP7" s="1"/>
      <c r="AQ7" s="1"/>
      <c r="AR7" s="1"/>
    </row>
    <row r="8" spans="4:44" customFormat="1" ht="15" customHeight="1" x14ac:dyDescent="0.4">
      <c r="D8" s="873">
        <v>1</v>
      </c>
      <c r="E8" s="874" t="s">
        <v>135</v>
      </c>
      <c r="F8" s="875"/>
      <c r="G8" s="875"/>
      <c r="H8" s="875"/>
      <c r="I8" s="876"/>
      <c r="J8" s="533" t="s">
        <v>136</v>
      </c>
      <c r="K8" s="534"/>
      <c r="L8" s="534"/>
      <c r="M8" s="535"/>
      <c r="N8" s="907"/>
      <c r="O8" s="908"/>
      <c r="P8" s="909"/>
      <c r="Q8" s="910"/>
      <c r="R8" s="147"/>
      <c r="S8" s="912"/>
      <c r="T8" s="910"/>
      <c r="U8" s="147"/>
      <c r="V8" s="912"/>
      <c r="W8" s="910"/>
      <c r="X8" s="147"/>
      <c r="Y8" s="916"/>
      <c r="Z8" s="917"/>
      <c r="AA8" s="914"/>
      <c r="AB8" s="154"/>
      <c r="AC8" s="154"/>
      <c r="AD8" s="156"/>
      <c r="AE8" s="156"/>
      <c r="AF8" s="178" t="s">
        <v>16</v>
      </c>
      <c r="AG8" s="170"/>
      <c r="AH8" s="170"/>
      <c r="AI8" s="168"/>
      <c r="AJ8" s="1"/>
      <c r="AK8" s="1"/>
      <c r="AM8" s="1"/>
      <c r="AN8" s="1"/>
      <c r="AP8" s="1"/>
      <c r="AQ8" s="1"/>
      <c r="AR8" s="1"/>
    </row>
    <row r="9" spans="4:44" customFormat="1" ht="15" customHeight="1" x14ac:dyDescent="0.4">
      <c r="D9" s="855"/>
      <c r="E9" s="856" t="s">
        <v>137</v>
      </c>
      <c r="F9" s="857"/>
      <c r="G9" s="857"/>
      <c r="H9" s="857"/>
      <c r="I9" s="858"/>
      <c r="J9" s="496" t="s">
        <v>136</v>
      </c>
      <c r="K9" s="497"/>
      <c r="L9" s="497"/>
      <c r="M9" s="498"/>
      <c r="N9" s="907"/>
      <c r="O9" s="908"/>
      <c r="P9" s="909"/>
      <c r="Q9" s="911"/>
      <c r="R9" s="148"/>
      <c r="S9" s="913"/>
      <c r="T9" s="911"/>
      <c r="U9" s="148"/>
      <c r="V9" s="913"/>
      <c r="W9" s="897"/>
      <c r="X9" s="149"/>
      <c r="Y9" s="905"/>
      <c r="Z9" s="918"/>
      <c r="AA9" s="915"/>
      <c r="AB9" s="154"/>
      <c r="AC9" s="154"/>
      <c r="AD9" s="156"/>
      <c r="AE9" s="156"/>
      <c r="AF9" s="178" t="s">
        <v>277</v>
      </c>
      <c r="AG9" s="170"/>
      <c r="AH9" s="174"/>
      <c r="AI9" s="168"/>
      <c r="AJ9" s="1"/>
      <c r="AK9" s="1"/>
      <c r="AM9" s="1"/>
      <c r="AN9" s="1"/>
      <c r="AP9" s="1"/>
      <c r="AQ9" s="1"/>
      <c r="AR9" s="1"/>
    </row>
    <row r="10" spans="4:44" customFormat="1" ht="15" customHeight="1" x14ac:dyDescent="0.4">
      <c r="D10" s="836">
        <v>2</v>
      </c>
      <c r="E10" s="838" t="s">
        <v>138</v>
      </c>
      <c r="F10" s="839"/>
      <c r="G10" s="839"/>
      <c r="H10" s="839"/>
      <c r="I10" s="840"/>
      <c r="J10" s="515" t="s">
        <v>136</v>
      </c>
      <c r="K10" s="516"/>
      <c r="L10" s="516"/>
      <c r="M10" s="517"/>
      <c r="N10" s="887"/>
      <c r="O10" s="150"/>
      <c r="P10" s="885"/>
      <c r="Q10" s="889"/>
      <c r="R10" s="890"/>
      <c r="S10" s="900"/>
      <c r="T10" s="887"/>
      <c r="U10" s="150"/>
      <c r="V10" s="885"/>
      <c r="W10" s="887"/>
      <c r="X10" s="150"/>
      <c r="Y10" s="904"/>
      <c r="Z10" s="893"/>
      <c r="AA10" s="895"/>
      <c r="AB10" s="157"/>
      <c r="AC10" s="157"/>
      <c r="AD10" s="156"/>
      <c r="AE10" s="156"/>
      <c r="AF10" s="178" t="s">
        <v>272</v>
      </c>
      <c r="AG10" s="170"/>
      <c r="AH10" s="174"/>
      <c r="AI10" s="168"/>
      <c r="AJ10" s="1"/>
      <c r="AK10" s="1"/>
      <c r="AM10" s="1"/>
      <c r="AN10" s="1"/>
      <c r="AP10" s="1"/>
      <c r="AQ10" s="1"/>
      <c r="AR10" s="1"/>
    </row>
    <row r="11" spans="4:44" customFormat="1" ht="15" customHeight="1" x14ac:dyDescent="0.4">
      <c r="D11" s="855"/>
      <c r="E11" s="856" t="s">
        <v>139</v>
      </c>
      <c r="F11" s="857"/>
      <c r="G11" s="857"/>
      <c r="H11" s="857"/>
      <c r="I11" s="858"/>
      <c r="J11" s="496" t="s">
        <v>136</v>
      </c>
      <c r="K11" s="497"/>
      <c r="L11" s="497"/>
      <c r="M11" s="498"/>
      <c r="N11" s="897"/>
      <c r="O11" s="148"/>
      <c r="P11" s="898"/>
      <c r="Q11" s="901"/>
      <c r="R11" s="902"/>
      <c r="S11" s="903"/>
      <c r="T11" s="897"/>
      <c r="U11" s="149"/>
      <c r="V11" s="898"/>
      <c r="W11" s="897"/>
      <c r="X11" s="149"/>
      <c r="Y11" s="905"/>
      <c r="Z11" s="906"/>
      <c r="AA11" s="899"/>
      <c r="AB11" s="157"/>
      <c r="AC11" s="157"/>
      <c r="AD11" s="156"/>
      <c r="AE11" s="156"/>
      <c r="AF11" s="178" t="s">
        <v>273</v>
      </c>
      <c r="AG11" s="170"/>
      <c r="AH11" s="174"/>
      <c r="AI11" s="168"/>
      <c r="AJ11" s="1"/>
      <c r="AK11" s="1"/>
      <c r="AM11" s="1"/>
      <c r="AN11" s="1"/>
      <c r="AP11" s="1"/>
      <c r="AQ11" s="1"/>
      <c r="AR11" s="1"/>
    </row>
    <row r="12" spans="4:44" customFormat="1" ht="15" customHeight="1" x14ac:dyDescent="0.4">
      <c r="D12" s="836">
        <v>3</v>
      </c>
      <c r="E12" s="838" t="s">
        <v>140</v>
      </c>
      <c r="F12" s="839"/>
      <c r="G12" s="839"/>
      <c r="H12" s="839"/>
      <c r="I12" s="840"/>
      <c r="J12" s="479" t="s">
        <v>141</v>
      </c>
      <c r="K12" s="480"/>
      <c r="L12" s="480"/>
      <c r="M12" s="481"/>
      <c r="N12" s="887"/>
      <c r="O12" s="150"/>
      <c r="P12" s="885"/>
      <c r="Q12" s="887"/>
      <c r="R12" s="150"/>
      <c r="S12" s="885"/>
      <c r="T12" s="889"/>
      <c r="U12" s="890"/>
      <c r="V12" s="900"/>
      <c r="W12" s="887"/>
      <c r="X12" s="150"/>
      <c r="Y12" s="904"/>
      <c r="Z12" s="893"/>
      <c r="AA12" s="895"/>
      <c r="AB12" s="158"/>
      <c r="AC12" s="158"/>
      <c r="AD12" s="156"/>
      <c r="AE12" s="156"/>
      <c r="AF12" s="178" t="s">
        <v>274</v>
      </c>
      <c r="AG12" s="170"/>
      <c r="AH12" s="174"/>
      <c r="AI12" s="168"/>
      <c r="AJ12" s="1"/>
      <c r="AK12" s="1"/>
      <c r="AM12" s="1"/>
      <c r="AN12" s="1"/>
      <c r="AP12" s="1"/>
      <c r="AQ12" s="1"/>
      <c r="AR12" s="1"/>
    </row>
    <row r="13" spans="4:44" customFormat="1" ht="15" customHeight="1" x14ac:dyDescent="0.4">
      <c r="D13" s="855"/>
      <c r="E13" s="838" t="s">
        <v>142</v>
      </c>
      <c r="F13" s="839"/>
      <c r="G13" s="839"/>
      <c r="H13" s="839"/>
      <c r="I13" s="840"/>
      <c r="J13" s="479" t="s">
        <v>143</v>
      </c>
      <c r="K13" s="480"/>
      <c r="L13" s="480"/>
      <c r="M13" s="481"/>
      <c r="N13" s="897"/>
      <c r="O13" s="151"/>
      <c r="P13" s="898"/>
      <c r="Q13" s="897"/>
      <c r="R13" s="151"/>
      <c r="S13" s="898"/>
      <c r="T13" s="901"/>
      <c r="U13" s="902"/>
      <c r="V13" s="903"/>
      <c r="W13" s="897"/>
      <c r="X13" s="149"/>
      <c r="Y13" s="905"/>
      <c r="Z13" s="906"/>
      <c r="AA13" s="899"/>
      <c r="AB13" s="158"/>
      <c r="AC13" s="158"/>
      <c r="AD13" s="156"/>
      <c r="AE13" s="156"/>
      <c r="AF13" s="178" t="s">
        <v>275</v>
      </c>
      <c r="AG13" s="170"/>
      <c r="AH13" s="174"/>
      <c r="AI13" s="168"/>
      <c r="AJ13" s="1"/>
      <c r="AK13" s="1"/>
      <c r="AM13" s="1"/>
      <c r="AN13" s="1"/>
      <c r="AP13" s="1"/>
      <c r="AQ13" s="1"/>
      <c r="AR13" s="1"/>
    </row>
    <row r="14" spans="4:44" customFormat="1" ht="15" customHeight="1" x14ac:dyDescent="0.4">
      <c r="D14" s="836">
        <v>4</v>
      </c>
      <c r="E14" s="838" t="s">
        <v>144</v>
      </c>
      <c r="F14" s="839"/>
      <c r="G14" s="839"/>
      <c r="H14" s="839"/>
      <c r="I14" s="840"/>
      <c r="J14" s="479" t="s">
        <v>18</v>
      </c>
      <c r="K14" s="480"/>
      <c r="L14" s="480"/>
      <c r="M14" s="481"/>
      <c r="N14" s="887"/>
      <c r="O14" s="150"/>
      <c r="P14" s="885"/>
      <c r="Q14" s="887"/>
      <c r="R14" s="150"/>
      <c r="S14" s="885"/>
      <c r="T14" s="887"/>
      <c r="U14" s="150"/>
      <c r="V14" s="885"/>
      <c r="W14" s="889"/>
      <c r="X14" s="890"/>
      <c r="Y14" s="890"/>
      <c r="Z14" s="893"/>
      <c r="AA14" s="895"/>
      <c r="AB14" s="157"/>
      <c r="AC14" s="157"/>
      <c r="AD14" s="156"/>
      <c r="AE14" s="156"/>
      <c r="AF14" s="178" t="s">
        <v>276</v>
      </c>
      <c r="AG14" s="170"/>
      <c r="AH14" s="174"/>
      <c r="AI14" s="168"/>
      <c r="AJ14" s="1"/>
      <c r="AK14" s="1"/>
      <c r="AM14" s="1"/>
      <c r="AN14" s="1"/>
      <c r="AP14" s="1"/>
      <c r="AQ14" s="1"/>
      <c r="AR14" s="1"/>
    </row>
    <row r="15" spans="4:44" customFormat="1" ht="15" customHeight="1" thickBot="1" x14ac:dyDescent="0.2">
      <c r="D15" s="837"/>
      <c r="E15" s="841" t="s">
        <v>145</v>
      </c>
      <c r="F15" s="842"/>
      <c r="G15" s="842"/>
      <c r="H15" s="842"/>
      <c r="I15" s="843"/>
      <c r="J15" s="562" t="s">
        <v>18</v>
      </c>
      <c r="K15" s="563"/>
      <c r="L15" s="563"/>
      <c r="M15" s="564"/>
      <c r="N15" s="888"/>
      <c r="O15" s="152"/>
      <c r="P15" s="886"/>
      <c r="Q15" s="888"/>
      <c r="R15" s="153"/>
      <c r="S15" s="886"/>
      <c r="T15" s="888"/>
      <c r="U15" s="153"/>
      <c r="V15" s="886"/>
      <c r="W15" s="891"/>
      <c r="X15" s="892"/>
      <c r="Y15" s="892"/>
      <c r="Z15" s="894"/>
      <c r="AA15" s="896"/>
      <c r="AB15" s="157"/>
      <c r="AC15" s="157"/>
      <c r="AD15" s="156"/>
      <c r="AE15" s="156"/>
      <c r="AF15" s="173"/>
      <c r="AG15" s="168"/>
      <c r="AH15" s="168"/>
      <c r="AI15" s="168"/>
      <c r="AJ15" s="1"/>
      <c r="AK15" s="1"/>
      <c r="AM15" s="1"/>
      <c r="AN15" s="1"/>
      <c r="AP15" s="1"/>
      <c r="AQ15" s="1"/>
      <c r="AR15" s="1"/>
    </row>
    <row r="16" spans="4:44" customFormat="1" ht="15" customHeight="1" x14ac:dyDescent="0.4">
      <c r="D16" s="8"/>
      <c r="E16" s="10"/>
      <c r="F16" s="10"/>
      <c r="G16" s="10"/>
      <c r="H16" s="10"/>
      <c r="I16" s="10"/>
      <c r="J16" s="22"/>
      <c r="K16" s="22"/>
      <c r="L16" s="22"/>
      <c r="M16" s="2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54"/>
      <c r="AD16" s="54"/>
      <c r="AE16" s="55"/>
      <c r="AF16" s="178"/>
      <c r="AG16" s="171"/>
      <c r="AH16" s="171"/>
      <c r="AI16" s="172"/>
      <c r="AJ16" s="1"/>
      <c r="AN16" s="1"/>
      <c r="AP16" s="1"/>
      <c r="AQ16" s="1"/>
      <c r="AR16" s="1"/>
    </row>
    <row r="17" spans="4:44" customFormat="1" ht="15" customHeight="1" x14ac:dyDescent="0.15">
      <c r="D17" s="8"/>
      <c r="E17" s="10"/>
      <c r="F17" s="10"/>
      <c r="G17" s="10"/>
      <c r="H17" s="10"/>
      <c r="I17" s="10"/>
      <c r="J17" s="22"/>
      <c r="K17" s="22"/>
      <c r="L17" s="22"/>
      <c r="M17" s="22"/>
      <c r="N17" s="9"/>
      <c r="O17" s="36"/>
      <c r="P17" s="9"/>
      <c r="Q17" s="9"/>
      <c r="R17" s="36"/>
      <c r="S17" s="9"/>
      <c r="T17" s="9"/>
      <c r="U17" s="36"/>
      <c r="V17" s="9"/>
      <c r="W17" s="9"/>
      <c r="X17" s="36"/>
      <c r="Y17" s="9"/>
      <c r="Z17" s="9"/>
      <c r="AA17" s="9"/>
      <c r="AB17" s="9"/>
      <c r="AC17" s="54"/>
      <c r="AD17" s="54"/>
      <c r="AE17" s="55"/>
      <c r="AF17" s="178"/>
      <c r="AG17" s="173"/>
      <c r="AH17" s="173"/>
      <c r="AI17" s="173"/>
      <c r="AJ17" s="1"/>
      <c r="AL17" s="45"/>
      <c r="AN17" s="1"/>
      <c r="AP17" s="1"/>
      <c r="AQ17" s="1"/>
      <c r="AR17" s="1"/>
    </row>
    <row r="18" spans="4:44" customFormat="1" ht="15" customHeight="1" x14ac:dyDescent="0.15">
      <c r="D18" s="8"/>
      <c r="E18" s="10"/>
      <c r="F18" s="10"/>
      <c r="G18" s="10"/>
      <c r="H18" s="10"/>
      <c r="I18" s="10"/>
      <c r="J18" s="22"/>
      <c r="K18" s="10"/>
      <c r="L18" s="10"/>
      <c r="M18" s="10"/>
      <c r="N18" s="9"/>
      <c r="O18" s="2"/>
      <c r="P18" s="9"/>
      <c r="Q18" s="9"/>
      <c r="R18" s="2"/>
      <c r="S18" s="9"/>
      <c r="T18" s="9"/>
      <c r="U18" s="2"/>
      <c r="V18" s="9"/>
      <c r="W18" s="9"/>
      <c r="X18" s="9"/>
      <c r="Y18" s="9"/>
      <c r="Z18" s="2"/>
      <c r="AA18" s="2"/>
      <c r="AB18" s="8"/>
      <c r="AC18" s="8"/>
      <c r="AD18" s="2"/>
      <c r="AE18" s="55"/>
      <c r="AF18" s="178"/>
      <c r="AG18" s="173"/>
      <c r="AH18" s="168"/>
      <c r="AI18" s="168"/>
      <c r="AJ18" s="1"/>
      <c r="AL18" s="1"/>
      <c r="AN18" s="1"/>
      <c r="AP18" s="1"/>
      <c r="AQ18" s="1"/>
      <c r="AR18" s="1"/>
    </row>
    <row r="19" spans="4:44" ht="19.5" customHeight="1" thickBot="1" x14ac:dyDescent="0.2">
      <c r="D19" s="20" t="s">
        <v>11</v>
      </c>
      <c r="E19" s="32"/>
      <c r="F19" s="32"/>
      <c r="G19" s="32"/>
      <c r="H19" s="32"/>
      <c r="I19" s="32"/>
      <c r="J19" s="5"/>
      <c r="K19" s="5"/>
      <c r="L19" s="5"/>
      <c r="M19" s="5"/>
      <c r="N19" s="5"/>
      <c r="O19" s="5"/>
      <c r="P19" s="5"/>
      <c r="Q19" s="5"/>
      <c r="R19" s="4"/>
      <c r="S19" s="544" t="s">
        <v>9</v>
      </c>
      <c r="T19" s="544"/>
      <c r="U19" s="544"/>
      <c r="V19" s="544"/>
      <c r="W19" s="544"/>
      <c r="X19"/>
      <c r="Y19"/>
      <c r="Z19"/>
      <c r="AA19"/>
      <c r="AB19"/>
      <c r="AC19"/>
      <c r="AD19"/>
      <c r="AE19" s="55"/>
      <c r="AF19" s="168"/>
      <c r="AG19" s="168"/>
      <c r="AH19" s="168"/>
      <c r="AI19" s="168"/>
    </row>
    <row r="20" spans="4:44" customFormat="1" ht="15" customHeight="1" thickBot="1" x14ac:dyDescent="0.2">
      <c r="D20" s="24" t="s">
        <v>8</v>
      </c>
      <c r="E20" s="877" t="s">
        <v>7</v>
      </c>
      <c r="F20" s="878"/>
      <c r="G20" s="878"/>
      <c r="H20" s="878"/>
      <c r="I20" s="879"/>
      <c r="J20" s="877" t="s">
        <v>6</v>
      </c>
      <c r="K20" s="878"/>
      <c r="L20" s="878"/>
      <c r="M20" s="879"/>
      <c r="N20" s="877">
        <v>1</v>
      </c>
      <c r="O20" s="878"/>
      <c r="P20" s="879"/>
      <c r="Q20" s="869">
        <v>2</v>
      </c>
      <c r="R20" s="870"/>
      <c r="S20" s="880"/>
      <c r="T20" s="869">
        <v>3</v>
      </c>
      <c r="U20" s="870"/>
      <c r="V20" s="880"/>
      <c r="W20" s="42"/>
      <c r="X20" s="42">
        <v>4</v>
      </c>
      <c r="Y20" s="42"/>
      <c r="Z20" s="869">
        <v>5</v>
      </c>
      <c r="AA20" s="870"/>
      <c r="AB20" s="870"/>
      <c r="AC20" s="25" t="s">
        <v>2</v>
      </c>
      <c r="AD20" s="159" t="s">
        <v>1</v>
      </c>
      <c r="AE20" s="55"/>
      <c r="AF20" s="179" t="s">
        <v>296</v>
      </c>
      <c r="AG20" s="169"/>
      <c r="AH20" s="169"/>
      <c r="AI20" s="168"/>
      <c r="AJ20" s="1"/>
      <c r="AL20" s="31"/>
      <c r="AN20" s="1"/>
      <c r="AP20" s="1"/>
      <c r="AQ20" s="1"/>
      <c r="AR20" s="1"/>
    </row>
    <row r="21" spans="4:44" customFormat="1" ht="15" customHeight="1" x14ac:dyDescent="0.15">
      <c r="D21" s="873">
        <v>1</v>
      </c>
      <c r="E21" s="874" t="s">
        <v>146</v>
      </c>
      <c r="F21" s="875"/>
      <c r="G21" s="875"/>
      <c r="H21" s="875"/>
      <c r="I21" s="876"/>
      <c r="J21" s="533" t="s">
        <v>143</v>
      </c>
      <c r="K21" s="534"/>
      <c r="L21" s="534"/>
      <c r="M21" s="535"/>
      <c r="N21" s="850"/>
      <c r="O21" s="851"/>
      <c r="P21" s="852"/>
      <c r="Q21" s="864"/>
      <c r="R21" s="46"/>
      <c r="S21" s="863"/>
      <c r="T21" s="864"/>
      <c r="U21" s="46"/>
      <c r="V21" s="863"/>
      <c r="W21" s="864"/>
      <c r="X21" s="46"/>
      <c r="Y21" s="863"/>
      <c r="Z21" s="864"/>
      <c r="AA21" s="46"/>
      <c r="AB21" s="884"/>
      <c r="AC21" s="865"/>
      <c r="AD21" s="867"/>
      <c r="AE21" s="55"/>
      <c r="AF21" s="178" t="s">
        <v>16</v>
      </c>
      <c r="AG21" s="168"/>
      <c r="AH21" s="168"/>
      <c r="AI21" s="168"/>
      <c r="AJ21" s="1"/>
      <c r="AN21" s="1"/>
      <c r="AP21" s="1"/>
      <c r="AQ21" s="1"/>
      <c r="AR21" s="1"/>
    </row>
    <row r="22" spans="4:44" customFormat="1" ht="15" customHeight="1" x14ac:dyDescent="0.15">
      <c r="D22" s="855"/>
      <c r="E22" s="856" t="s">
        <v>147</v>
      </c>
      <c r="F22" s="857"/>
      <c r="G22" s="857"/>
      <c r="H22" s="857"/>
      <c r="I22" s="858"/>
      <c r="J22" s="496" t="s">
        <v>148</v>
      </c>
      <c r="K22" s="497"/>
      <c r="L22" s="497"/>
      <c r="M22" s="498"/>
      <c r="N22" s="850"/>
      <c r="O22" s="851"/>
      <c r="P22" s="852"/>
      <c r="Q22" s="853"/>
      <c r="R22" s="47"/>
      <c r="S22" s="854"/>
      <c r="T22" s="853"/>
      <c r="U22" s="47"/>
      <c r="V22" s="854"/>
      <c r="W22" s="849"/>
      <c r="X22" s="47"/>
      <c r="Y22" s="848"/>
      <c r="Z22" s="853"/>
      <c r="AA22" s="47"/>
      <c r="AB22" s="881"/>
      <c r="AC22" s="866"/>
      <c r="AD22" s="868"/>
      <c r="AE22" s="55"/>
      <c r="AF22" s="178" t="s">
        <v>284</v>
      </c>
      <c r="AG22" s="168"/>
      <c r="AH22" s="168"/>
      <c r="AI22" s="168"/>
      <c r="AJ22" s="1"/>
      <c r="AN22" s="1"/>
      <c r="AP22" s="1"/>
      <c r="AQ22" s="1"/>
      <c r="AR22" s="1"/>
    </row>
    <row r="23" spans="4:44" customFormat="1" ht="15" customHeight="1" x14ac:dyDescent="0.15">
      <c r="D23" s="836">
        <v>2</v>
      </c>
      <c r="E23" s="838" t="s">
        <v>149</v>
      </c>
      <c r="F23" s="839"/>
      <c r="G23" s="839"/>
      <c r="H23" s="839"/>
      <c r="I23" s="840"/>
      <c r="J23" s="515" t="s">
        <v>136</v>
      </c>
      <c r="K23" s="516"/>
      <c r="L23" s="516"/>
      <c r="M23" s="517"/>
      <c r="N23" s="828"/>
      <c r="O23" s="49"/>
      <c r="P23" s="826"/>
      <c r="Q23" s="830"/>
      <c r="R23" s="831"/>
      <c r="S23" s="859"/>
      <c r="T23" s="828"/>
      <c r="U23" s="49"/>
      <c r="V23" s="826"/>
      <c r="W23" s="828"/>
      <c r="X23" s="49"/>
      <c r="Y23" s="826"/>
      <c r="Z23" s="828"/>
      <c r="AA23" s="49"/>
      <c r="AB23" s="882"/>
      <c r="AC23" s="844"/>
      <c r="AD23" s="846"/>
      <c r="AE23" s="55"/>
      <c r="AF23" s="178" t="s">
        <v>285</v>
      </c>
      <c r="AG23" s="168"/>
      <c r="AH23" s="168"/>
      <c r="AI23" s="168"/>
      <c r="AJ23" s="1"/>
      <c r="AN23" s="1"/>
      <c r="AP23" s="1"/>
      <c r="AQ23" s="1"/>
      <c r="AR23" s="1"/>
    </row>
    <row r="24" spans="4:44" customFormat="1" ht="15" customHeight="1" x14ac:dyDescent="0.15">
      <c r="D24" s="855"/>
      <c r="E24" s="856" t="s">
        <v>150</v>
      </c>
      <c r="F24" s="857"/>
      <c r="G24" s="857"/>
      <c r="H24" s="857"/>
      <c r="I24" s="858"/>
      <c r="J24" s="496" t="s">
        <v>136</v>
      </c>
      <c r="K24" s="497"/>
      <c r="L24" s="497"/>
      <c r="M24" s="498"/>
      <c r="N24" s="849"/>
      <c r="O24" s="47"/>
      <c r="P24" s="848"/>
      <c r="Q24" s="860"/>
      <c r="R24" s="861"/>
      <c r="S24" s="862"/>
      <c r="T24" s="849"/>
      <c r="U24" s="48"/>
      <c r="V24" s="848"/>
      <c r="W24" s="849"/>
      <c r="X24" s="48"/>
      <c r="Y24" s="848"/>
      <c r="Z24" s="849"/>
      <c r="AA24" s="48"/>
      <c r="AB24" s="883"/>
      <c r="AC24" s="845"/>
      <c r="AD24" s="847"/>
      <c r="AE24" s="55"/>
      <c r="AF24" s="178" t="s">
        <v>286</v>
      </c>
      <c r="AG24" s="168"/>
      <c r="AH24" s="168"/>
      <c r="AI24" s="168"/>
      <c r="AJ24" s="1"/>
      <c r="AN24" s="1"/>
      <c r="AP24" s="1"/>
      <c r="AQ24" s="1"/>
      <c r="AR24" s="1"/>
    </row>
    <row r="25" spans="4:44" customFormat="1" ht="15" customHeight="1" x14ac:dyDescent="0.15">
      <c r="D25" s="836">
        <v>3</v>
      </c>
      <c r="E25" s="838" t="s">
        <v>151</v>
      </c>
      <c r="F25" s="839"/>
      <c r="G25" s="839"/>
      <c r="H25" s="839"/>
      <c r="I25" s="840"/>
      <c r="J25" s="479" t="s">
        <v>152</v>
      </c>
      <c r="K25" s="480"/>
      <c r="L25" s="480"/>
      <c r="M25" s="481"/>
      <c r="N25" s="828"/>
      <c r="O25" s="49"/>
      <c r="P25" s="826"/>
      <c r="Q25" s="828"/>
      <c r="R25" s="49"/>
      <c r="S25" s="826"/>
      <c r="T25" s="830"/>
      <c r="U25" s="831"/>
      <c r="V25" s="859"/>
      <c r="W25" s="828"/>
      <c r="X25" s="49"/>
      <c r="Y25" s="826"/>
      <c r="Z25" s="828"/>
      <c r="AA25" s="49"/>
      <c r="AB25" s="882"/>
      <c r="AC25" s="844"/>
      <c r="AD25" s="846"/>
      <c r="AE25" s="55"/>
      <c r="AF25" s="178" t="s">
        <v>287</v>
      </c>
      <c r="AG25" s="168"/>
      <c r="AH25" s="168"/>
      <c r="AI25" s="168"/>
      <c r="AJ25" s="1"/>
      <c r="AN25" s="1"/>
      <c r="AP25" s="1"/>
      <c r="AQ25" s="1"/>
      <c r="AR25" s="1"/>
    </row>
    <row r="26" spans="4:44" customFormat="1" ht="15" customHeight="1" x14ac:dyDescent="0.15">
      <c r="D26" s="855"/>
      <c r="E26" s="856" t="s">
        <v>153</v>
      </c>
      <c r="F26" s="857"/>
      <c r="G26" s="857"/>
      <c r="H26" s="857"/>
      <c r="I26" s="858"/>
      <c r="J26" s="496" t="s">
        <v>136</v>
      </c>
      <c r="K26" s="497"/>
      <c r="L26" s="497"/>
      <c r="M26" s="498"/>
      <c r="N26" s="849"/>
      <c r="O26" s="50"/>
      <c r="P26" s="848"/>
      <c r="Q26" s="849"/>
      <c r="R26" s="50"/>
      <c r="S26" s="848"/>
      <c r="T26" s="860"/>
      <c r="U26" s="861"/>
      <c r="V26" s="862"/>
      <c r="W26" s="849"/>
      <c r="X26" s="48"/>
      <c r="Y26" s="848"/>
      <c r="Z26" s="849"/>
      <c r="AA26" s="48"/>
      <c r="AB26" s="883"/>
      <c r="AC26" s="822"/>
      <c r="AD26" s="824"/>
      <c r="AE26" s="55"/>
      <c r="AF26" s="178" t="s">
        <v>288</v>
      </c>
      <c r="AG26" s="168"/>
      <c r="AH26" s="168"/>
      <c r="AI26" s="168"/>
      <c r="AJ26" s="1"/>
      <c r="AN26" s="1"/>
      <c r="AP26" s="1"/>
      <c r="AQ26" s="1"/>
      <c r="AR26" s="1"/>
    </row>
    <row r="27" spans="4:44" customFormat="1" ht="15" customHeight="1" x14ac:dyDescent="0.15">
      <c r="D27" s="836">
        <v>4</v>
      </c>
      <c r="E27" s="838" t="s">
        <v>154</v>
      </c>
      <c r="F27" s="839"/>
      <c r="G27" s="839"/>
      <c r="H27" s="839"/>
      <c r="I27" s="840"/>
      <c r="J27" s="479" t="s">
        <v>155</v>
      </c>
      <c r="K27" s="480"/>
      <c r="L27" s="480"/>
      <c r="M27" s="481"/>
      <c r="N27" s="828"/>
      <c r="O27" s="52"/>
      <c r="P27" s="826"/>
      <c r="Q27" s="828"/>
      <c r="R27" s="52"/>
      <c r="S27" s="826"/>
      <c r="T27" s="828"/>
      <c r="U27" s="52"/>
      <c r="V27" s="826"/>
      <c r="W27" s="850"/>
      <c r="X27" s="851"/>
      <c r="Y27" s="852"/>
      <c r="Z27" s="853"/>
      <c r="AA27" s="52"/>
      <c r="AB27" s="881"/>
      <c r="AC27" s="844"/>
      <c r="AD27" s="846"/>
      <c r="AE27" s="55"/>
      <c r="AF27" s="178" t="s">
        <v>289</v>
      </c>
      <c r="AG27" s="168"/>
      <c r="AH27" s="168"/>
      <c r="AI27" s="168"/>
      <c r="AJ27" s="1"/>
      <c r="AN27" s="1"/>
      <c r="AP27" s="1"/>
      <c r="AQ27" s="1"/>
      <c r="AR27" s="1"/>
    </row>
    <row r="28" spans="4:44" customFormat="1" ht="15" customHeight="1" x14ac:dyDescent="0.15">
      <c r="D28" s="855"/>
      <c r="E28" s="856" t="s">
        <v>156</v>
      </c>
      <c r="F28" s="857"/>
      <c r="G28" s="857"/>
      <c r="H28" s="857"/>
      <c r="I28" s="858"/>
      <c r="J28" s="496" t="s">
        <v>155</v>
      </c>
      <c r="K28" s="497"/>
      <c r="L28" s="497"/>
      <c r="M28" s="498"/>
      <c r="N28" s="849"/>
      <c r="O28" s="47"/>
      <c r="P28" s="848"/>
      <c r="Q28" s="849"/>
      <c r="R28" s="50"/>
      <c r="S28" s="848"/>
      <c r="T28" s="849"/>
      <c r="U28" s="50"/>
      <c r="V28" s="848"/>
      <c r="W28" s="850"/>
      <c r="X28" s="851"/>
      <c r="Y28" s="852"/>
      <c r="Z28" s="853"/>
      <c r="AA28" s="47"/>
      <c r="AB28" s="881"/>
      <c r="AC28" s="845"/>
      <c r="AD28" s="847"/>
      <c r="AE28" s="55"/>
      <c r="AF28" s="178" t="s">
        <v>290</v>
      </c>
      <c r="AG28" s="168"/>
      <c r="AH28" s="168"/>
      <c r="AI28" s="168"/>
      <c r="AJ28" s="1"/>
      <c r="AN28" s="1"/>
      <c r="AP28" s="1"/>
      <c r="AQ28" s="1"/>
      <c r="AR28" s="1"/>
    </row>
    <row r="29" spans="4:44" customFormat="1" ht="15" customHeight="1" x14ac:dyDescent="0.15">
      <c r="D29" s="836">
        <v>5</v>
      </c>
      <c r="E29" s="838" t="s">
        <v>157</v>
      </c>
      <c r="F29" s="839"/>
      <c r="G29" s="839"/>
      <c r="H29" s="839"/>
      <c r="I29" s="840"/>
      <c r="J29" s="479" t="s">
        <v>158</v>
      </c>
      <c r="K29" s="480"/>
      <c r="L29" s="480"/>
      <c r="M29" s="481"/>
      <c r="N29" s="828"/>
      <c r="O29" s="49"/>
      <c r="P29" s="826"/>
      <c r="Q29" s="828"/>
      <c r="R29" s="49"/>
      <c r="S29" s="826"/>
      <c r="T29" s="828"/>
      <c r="U29" s="49"/>
      <c r="V29" s="826"/>
      <c r="W29" s="828"/>
      <c r="X29" s="53"/>
      <c r="Y29" s="826"/>
      <c r="Z29" s="830"/>
      <c r="AA29" s="831"/>
      <c r="AB29" s="831"/>
      <c r="AC29" s="822"/>
      <c r="AD29" s="824"/>
      <c r="AE29" s="55"/>
      <c r="AF29" s="178" t="s">
        <v>291</v>
      </c>
      <c r="AG29" s="168"/>
      <c r="AH29" s="168"/>
      <c r="AI29" s="168"/>
      <c r="AJ29" s="1"/>
      <c r="AN29" s="1"/>
      <c r="AP29" s="1"/>
      <c r="AQ29" s="1"/>
      <c r="AR29" s="1"/>
    </row>
    <row r="30" spans="4:44" customFormat="1" ht="15" customHeight="1" thickBot="1" x14ac:dyDescent="0.2">
      <c r="D30" s="837"/>
      <c r="E30" s="841" t="s">
        <v>159</v>
      </c>
      <c r="F30" s="842"/>
      <c r="G30" s="842"/>
      <c r="H30" s="842"/>
      <c r="I30" s="843"/>
      <c r="J30" s="485" t="s">
        <v>158</v>
      </c>
      <c r="K30" s="486"/>
      <c r="L30" s="486"/>
      <c r="M30" s="487"/>
      <c r="N30" s="829"/>
      <c r="O30" s="51"/>
      <c r="P30" s="827"/>
      <c r="Q30" s="829"/>
      <c r="R30" s="51"/>
      <c r="S30" s="827"/>
      <c r="T30" s="829"/>
      <c r="U30" s="51"/>
      <c r="V30" s="827"/>
      <c r="W30" s="829"/>
      <c r="X30" s="51"/>
      <c r="Y30" s="827"/>
      <c r="Z30" s="833"/>
      <c r="AA30" s="834"/>
      <c r="AB30" s="834"/>
      <c r="AC30" s="823"/>
      <c r="AD30" s="825"/>
      <c r="AE30" s="55"/>
      <c r="AF30" s="178" t="s">
        <v>292</v>
      </c>
      <c r="AG30" s="168"/>
      <c r="AH30" s="168"/>
      <c r="AI30" s="168"/>
      <c r="AJ30" s="1"/>
      <c r="AN30" s="1"/>
      <c r="AP30" s="1"/>
      <c r="AQ30" s="1"/>
      <c r="AR30" s="1"/>
    </row>
    <row r="31" spans="4:44" ht="15" customHeight="1" x14ac:dyDescent="0.4">
      <c r="D31" s="8"/>
      <c r="E31" s="10"/>
      <c r="F31" s="10"/>
      <c r="G31" s="10"/>
      <c r="H31" s="10"/>
      <c r="I31" s="10"/>
      <c r="J31" s="22"/>
      <c r="K31" s="10"/>
      <c r="L31" s="10"/>
      <c r="M31" s="10"/>
      <c r="N31" s="9"/>
      <c r="O31" s="2"/>
      <c r="P31" s="9"/>
      <c r="Q31" s="9"/>
      <c r="R31" s="2"/>
      <c r="S31" s="9"/>
      <c r="T31" s="9"/>
      <c r="U31" s="2"/>
      <c r="V31" s="9"/>
      <c r="W31" s="9"/>
      <c r="X31" s="2"/>
      <c r="Y31" s="9"/>
      <c r="Z31" s="9"/>
      <c r="AA31" s="9"/>
      <c r="AB31" s="9"/>
      <c r="AC31" s="2"/>
      <c r="AD31" s="2"/>
      <c r="AE31" s="55"/>
      <c r="AF31" s="178" t="s">
        <v>293</v>
      </c>
      <c r="AG31" s="172"/>
      <c r="AH31" s="171"/>
      <c r="AI31" s="168"/>
      <c r="AK31"/>
    </row>
    <row r="32" spans="4:44" ht="15" customHeight="1" x14ac:dyDescent="0.4">
      <c r="D32" s="8"/>
      <c r="E32" s="10"/>
      <c r="F32" s="10"/>
      <c r="G32" s="10"/>
      <c r="H32" s="10"/>
      <c r="I32" s="10"/>
      <c r="J32" s="22"/>
      <c r="K32" s="10"/>
      <c r="L32" s="10"/>
      <c r="M32" s="10"/>
      <c r="N32" s="9"/>
      <c r="O32" s="2"/>
      <c r="P32" s="9"/>
      <c r="Q32" s="9"/>
      <c r="R32" s="2"/>
      <c r="S32" s="9"/>
      <c r="T32" s="9"/>
      <c r="U32" s="2"/>
      <c r="V32" s="9"/>
      <c r="W32" s="9"/>
      <c r="X32" s="2"/>
      <c r="Y32" s="9"/>
      <c r="Z32" s="9"/>
      <c r="AA32" s="9"/>
      <c r="AB32" s="9"/>
      <c r="AC32" s="2"/>
      <c r="AD32" s="2"/>
      <c r="AE32" s="55"/>
      <c r="AF32" s="178"/>
      <c r="AG32" s="172"/>
      <c r="AH32" s="171"/>
      <c r="AI32" s="168"/>
      <c r="AK32"/>
    </row>
    <row r="33" spans="4:44" ht="15" customHeight="1" x14ac:dyDescent="0.4">
      <c r="D33" s="8"/>
      <c r="E33" s="10"/>
      <c r="F33" s="10"/>
      <c r="G33" s="10"/>
      <c r="H33" s="10"/>
      <c r="I33" s="10"/>
      <c r="J33" s="22"/>
      <c r="K33" s="10"/>
      <c r="L33" s="10"/>
      <c r="M33" s="10"/>
      <c r="N33" s="9"/>
      <c r="O33" s="2"/>
      <c r="P33" s="9"/>
      <c r="Q33" s="9"/>
      <c r="R33" s="2"/>
      <c r="S33" s="9"/>
      <c r="T33" s="9"/>
      <c r="U33" s="2"/>
      <c r="V33" s="9"/>
      <c r="W33" s="9"/>
      <c r="X33" s="2"/>
      <c r="Y33" s="9"/>
      <c r="Z33" s="9"/>
      <c r="AA33" s="9"/>
      <c r="AB33" s="9"/>
      <c r="AC33" s="2"/>
      <c r="AD33" s="2"/>
      <c r="AE33" s="55"/>
      <c r="AF33" s="178"/>
      <c r="AG33" s="172"/>
      <c r="AH33" s="171"/>
      <c r="AI33" s="168"/>
      <c r="AK33"/>
    </row>
    <row r="34" spans="4:44" ht="19.5" customHeight="1" thickBot="1" x14ac:dyDescent="0.2">
      <c r="D34" s="20" t="s">
        <v>10</v>
      </c>
      <c r="E34" s="32"/>
      <c r="F34" s="32"/>
      <c r="G34" s="32"/>
      <c r="H34" s="32"/>
      <c r="I34" s="32"/>
      <c r="J34" s="5"/>
      <c r="K34" s="5"/>
      <c r="L34" s="5"/>
      <c r="M34" s="5"/>
      <c r="N34" s="5"/>
      <c r="O34" s="5"/>
      <c r="P34" s="5"/>
      <c r="Q34" s="5"/>
      <c r="R34" s="4"/>
      <c r="S34" s="536" t="s">
        <v>9</v>
      </c>
      <c r="T34" s="536"/>
      <c r="U34" s="536"/>
      <c r="V34" s="536"/>
      <c r="W34" s="536"/>
      <c r="X34"/>
      <c r="Y34"/>
      <c r="Z34"/>
      <c r="AA34"/>
      <c r="AB34"/>
      <c r="AC34"/>
      <c r="AD34"/>
      <c r="AE34"/>
      <c r="AF34" s="168"/>
      <c r="AG34" s="168"/>
      <c r="AH34" s="168"/>
      <c r="AI34" s="168"/>
    </row>
    <row r="35" spans="4:44" customFormat="1" ht="15" customHeight="1" thickBot="1" x14ac:dyDescent="0.2">
      <c r="D35" s="24" t="s">
        <v>8</v>
      </c>
      <c r="E35" s="877" t="s">
        <v>7</v>
      </c>
      <c r="F35" s="878"/>
      <c r="G35" s="878"/>
      <c r="H35" s="878"/>
      <c r="I35" s="879"/>
      <c r="J35" s="877" t="s">
        <v>6</v>
      </c>
      <c r="K35" s="878"/>
      <c r="L35" s="878"/>
      <c r="M35" s="879"/>
      <c r="N35" s="877">
        <v>1</v>
      </c>
      <c r="O35" s="878"/>
      <c r="P35" s="879"/>
      <c r="Q35" s="869">
        <v>2</v>
      </c>
      <c r="R35" s="870"/>
      <c r="S35" s="880"/>
      <c r="T35" s="869">
        <v>3</v>
      </c>
      <c r="U35" s="870"/>
      <c r="V35" s="880"/>
      <c r="W35" s="42"/>
      <c r="X35" s="42">
        <v>4</v>
      </c>
      <c r="Y35" s="42"/>
      <c r="Z35" s="869">
        <v>5</v>
      </c>
      <c r="AA35" s="870"/>
      <c r="AB35" s="870"/>
      <c r="AC35" s="25" t="s">
        <v>2</v>
      </c>
      <c r="AD35" s="159" t="s">
        <v>1</v>
      </c>
      <c r="AE35" s="55"/>
      <c r="AF35" s="179" t="s">
        <v>297</v>
      </c>
      <c r="AG35" s="169"/>
      <c r="AH35" s="169"/>
      <c r="AI35" s="168"/>
      <c r="AJ35" s="1"/>
      <c r="AL35" s="31"/>
      <c r="AN35" s="1"/>
      <c r="AP35" s="1"/>
      <c r="AQ35" s="1"/>
      <c r="AR35" s="1"/>
    </row>
    <row r="36" spans="4:44" customFormat="1" ht="15" customHeight="1" x14ac:dyDescent="0.15">
      <c r="D36" s="873">
        <v>1</v>
      </c>
      <c r="E36" s="874" t="s">
        <v>160</v>
      </c>
      <c r="F36" s="875"/>
      <c r="G36" s="875"/>
      <c r="H36" s="875"/>
      <c r="I36" s="876"/>
      <c r="J36" s="533" t="s">
        <v>161</v>
      </c>
      <c r="K36" s="534"/>
      <c r="L36" s="534"/>
      <c r="M36" s="535"/>
      <c r="N36" s="850"/>
      <c r="O36" s="851"/>
      <c r="P36" s="852"/>
      <c r="Q36" s="864"/>
      <c r="R36" s="46"/>
      <c r="S36" s="863"/>
      <c r="T36" s="864"/>
      <c r="U36" s="46"/>
      <c r="V36" s="863"/>
      <c r="W36" s="864"/>
      <c r="X36" s="46"/>
      <c r="Y36" s="863"/>
      <c r="Z36" s="864"/>
      <c r="AA36" s="46"/>
      <c r="AB36" s="863"/>
      <c r="AC36" s="865"/>
      <c r="AD36" s="867"/>
      <c r="AE36" s="55"/>
      <c r="AF36" s="178" t="s">
        <v>16</v>
      </c>
      <c r="AG36" s="168"/>
      <c r="AH36" s="168"/>
      <c r="AI36" s="168"/>
      <c r="AJ36" s="1"/>
      <c r="AN36" s="1"/>
      <c r="AP36" s="1"/>
      <c r="AQ36" s="1"/>
      <c r="AR36" s="1"/>
    </row>
    <row r="37" spans="4:44" customFormat="1" ht="15" customHeight="1" x14ac:dyDescent="0.15">
      <c r="D37" s="855"/>
      <c r="E37" s="856" t="s">
        <v>162</v>
      </c>
      <c r="F37" s="857"/>
      <c r="G37" s="857"/>
      <c r="H37" s="857"/>
      <c r="I37" s="858"/>
      <c r="J37" s="496" t="s">
        <v>163</v>
      </c>
      <c r="K37" s="497"/>
      <c r="L37" s="497"/>
      <c r="M37" s="498"/>
      <c r="N37" s="850"/>
      <c r="O37" s="851"/>
      <c r="P37" s="852"/>
      <c r="Q37" s="853"/>
      <c r="R37" s="47"/>
      <c r="S37" s="854"/>
      <c r="T37" s="853"/>
      <c r="U37" s="47"/>
      <c r="V37" s="854"/>
      <c r="W37" s="849"/>
      <c r="X37" s="47"/>
      <c r="Y37" s="848"/>
      <c r="Z37" s="853"/>
      <c r="AA37" s="47"/>
      <c r="AB37" s="854"/>
      <c r="AC37" s="866"/>
      <c r="AD37" s="868"/>
      <c r="AE37" s="55"/>
      <c r="AF37" s="178" t="s">
        <v>284</v>
      </c>
      <c r="AG37" s="168"/>
      <c r="AH37" s="168"/>
      <c r="AI37" s="168"/>
      <c r="AJ37" s="1"/>
      <c r="AN37" s="1"/>
      <c r="AP37" s="1"/>
      <c r="AQ37" s="1"/>
      <c r="AR37" s="1"/>
    </row>
    <row r="38" spans="4:44" customFormat="1" ht="15" customHeight="1" x14ac:dyDescent="0.15">
      <c r="D38" s="836">
        <v>2</v>
      </c>
      <c r="E38" s="838" t="s">
        <v>164</v>
      </c>
      <c r="F38" s="839"/>
      <c r="G38" s="839"/>
      <c r="H38" s="839"/>
      <c r="I38" s="840"/>
      <c r="J38" s="515" t="s">
        <v>165</v>
      </c>
      <c r="K38" s="516"/>
      <c r="L38" s="516"/>
      <c r="M38" s="517"/>
      <c r="N38" s="828"/>
      <c r="O38" s="49"/>
      <c r="P38" s="826"/>
      <c r="Q38" s="830"/>
      <c r="R38" s="831"/>
      <c r="S38" s="859"/>
      <c r="T38" s="828"/>
      <c r="U38" s="49"/>
      <c r="V38" s="826"/>
      <c r="W38" s="828"/>
      <c r="X38" s="49"/>
      <c r="Y38" s="826"/>
      <c r="Z38" s="828"/>
      <c r="AA38" s="49"/>
      <c r="AB38" s="871"/>
      <c r="AC38" s="844"/>
      <c r="AD38" s="846"/>
      <c r="AE38" s="55"/>
      <c r="AF38" s="178" t="s">
        <v>285</v>
      </c>
      <c r="AG38" s="168"/>
      <c r="AH38" s="168"/>
      <c r="AI38" s="168"/>
      <c r="AJ38" s="1"/>
      <c r="AN38" s="1"/>
      <c r="AP38" s="1"/>
      <c r="AQ38" s="1"/>
      <c r="AR38" s="1"/>
    </row>
    <row r="39" spans="4:44" customFormat="1" ht="15" customHeight="1" x14ac:dyDescent="0.15">
      <c r="D39" s="855"/>
      <c r="E39" s="856" t="s">
        <v>166</v>
      </c>
      <c r="F39" s="857"/>
      <c r="G39" s="857"/>
      <c r="H39" s="857"/>
      <c r="I39" s="858"/>
      <c r="J39" s="496" t="s">
        <v>167</v>
      </c>
      <c r="K39" s="497"/>
      <c r="L39" s="497"/>
      <c r="M39" s="498"/>
      <c r="N39" s="849"/>
      <c r="O39" s="47"/>
      <c r="P39" s="848"/>
      <c r="Q39" s="860"/>
      <c r="R39" s="861"/>
      <c r="S39" s="862"/>
      <c r="T39" s="849"/>
      <c r="U39" s="48"/>
      <c r="V39" s="848"/>
      <c r="W39" s="849"/>
      <c r="X39" s="48"/>
      <c r="Y39" s="848"/>
      <c r="Z39" s="849"/>
      <c r="AA39" s="48"/>
      <c r="AB39" s="872"/>
      <c r="AC39" s="845"/>
      <c r="AD39" s="847"/>
      <c r="AE39" s="55"/>
      <c r="AF39" s="178" t="s">
        <v>286</v>
      </c>
      <c r="AG39" s="168"/>
      <c r="AH39" s="168"/>
      <c r="AI39" s="168"/>
      <c r="AJ39" s="1"/>
      <c r="AN39" s="1"/>
      <c r="AP39" s="1"/>
      <c r="AQ39" s="1"/>
      <c r="AR39" s="1"/>
    </row>
    <row r="40" spans="4:44" customFormat="1" ht="15" customHeight="1" x14ac:dyDescent="0.15">
      <c r="D40" s="836">
        <v>3</v>
      </c>
      <c r="E40" s="838" t="s">
        <v>168</v>
      </c>
      <c r="F40" s="839"/>
      <c r="G40" s="839"/>
      <c r="H40" s="839"/>
      <c r="I40" s="840"/>
      <c r="J40" s="479" t="s">
        <v>143</v>
      </c>
      <c r="K40" s="480"/>
      <c r="L40" s="480"/>
      <c r="M40" s="481"/>
      <c r="N40" s="828"/>
      <c r="O40" s="49"/>
      <c r="P40" s="826"/>
      <c r="Q40" s="828"/>
      <c r="R40" s="49"/>
      <c r="S40" s="826"/>
      <c r="T40" s="830"/>
      <c r="U40" s="831"/>
      <c r="V40" s="859"/>
      <c r="W40" s="828"/>
      <c r="X40" s="49"/>
      <c r="Y40" s="826"/>
      <c r="Z40" s="828"/>
      <c r="AA40" s="49"/>
      <c r="AB40" s="826"/>
      <c r="AC40" s="844"/>
      <c r="AD40" s="846"/>
      <c r="AE40" s="55"/>
      <c r="AF40" s="178" t="s">
        <v>287</v>
      </c>
      <c r="AG40" s="168"/>
      <c r="AH40" s="168"/>
      <c r="AI40" s="168"/>
      <c r="AJ40" s="1"/>
      <c r="AN40" s="1"/>
      <c r="AP40" s="1"/>
      <c r="AQ40" s="1"/>
      <c r="AR40" s="1"/>
    </row>
    <row r="41" spans="4:44" customFormat="1" ht="15" customHeight="1" x14ac:dyDescent="0.15">
      <c r="D41" s="855"/>
      <c r="E41" s="856" t="s">
        <v>169</v>
      </c>
      <c r="F41" s="857"/>
      <c r="G41" s="857"/>
      <c r="H41" s="857"/>
      <c r="I41" s="858"/>
      <c r="J41" s="496" t="s">
        <v>19</v>
      </c>
      <c r="K41" s="497"/>
      <c r="L41" s="497"/>
      <c r="M41" s="498"/>
      <c r="N41" s="849"/>
      <c r="O41" s="50"/>
      <c r="P41" s="848"/>
      <c r="Q41" s="849"/>
      <c r="R41" s="50"/>
      <c r="S41" s="848"/>
      <c r="T41" s="860"/>
      <c r="U41" s="861"/>
      <c r="V41" s="862"/>
      <c r="W41" s="849"/>
      <c r="X41" s="48"/>
      <c r="Y41" s="848"/>
      <c r="Z41" s="849"/>
      <c r="AA41" s="48"/>
      <c r="AB41" s="848"/>
      <c r="AC41" s="822"/>
      <c r="AD41" s="824"/>
      <c r="AE41" s="55"/>
      <c r="AF41" s="178" t="s">
        <v>288</v>
      </c>
      <c r="AG41" s="168"/>
      <c r="AH41" s="168"/>
      <c r="AI41" s="168"/>
      <c r="AJ41" s="1"/>
      <c r="AN41" s="1"/>
      <c r="AP41" s="1"/>
      <c r="AQ41" s="1"/>
      <c r="AR41" s="1"/>
    </row>
    <row r="42" spans="4:44" customFormat="1" ht="15" customHeight="1" x14ac:dyDescent="0.15">
      <c r="D42" s="836">
        <v>4</v>
      </c>
      <c r="E42" s="838" t="s">
        <v>170</v>
      </c>
      <c r="F42" s="839"/>
      <c r="G42" s="839"/>
      <c r="H42" s="839"/>
      <c r="I42" s="840"/>
      <c r="J42" s="479" t="s">
        <v>171</v>
      </c>
      <c r="K42" s="480"/>
      <c r="L42" s="480"/>
      <c r="M42" s="481"/>
      <c r="N42" s="828"/>
      <c r="O42" s="52"/>
      <c r="P42" s="826"/>
      <c r="Q42" s="828"/>
      <c r="R42" s="52"/>
      <c r="S42" s="826"/>
      <c r="T42" s="828"/>
      <c r="U42" s="52"/>
      <c r="V42" s="826"/>
      <c r="W42" s="850"/>
      <c r="X42" s="851"/>
      <c r="Y42" s="852"/>
      <c r="Z42" s="853"/>
      <c r="AA42" s="52"/>
      <c r="AB42" s="854"/>
      <c r="AC42" s="844"/>
      <c r="AD42" s="846"/>
      <c r="AE42" s="55"/>
      <c r="AF42" s="178" t="s">
        <v>289</v>
      </c>
      <c r="AG42" s="168"/>
      <c r="AH42" s="168"/>
      <c r="AI42" s="168"/>
      <c r="AJ42" s="1"/>
      <c r="AN42" s="1"/>
      <c r="AP42" s="1"/>
      <c r="AQ42" s="1"/>
      <c r="AR42" s="1"/>
    </row>
    <row r="43" spans="4:44" customFormat="1" ht="15" customHeight="1" x14ac:dyDescent="0.15">
      <c r="D43" s="855"/>
      <c r="E43" s="856" t="s">
        <v>172</v>
      </c>
      <c r="F43" s="857"/>
      <c r="G43" s="857"/>
      <c r="H43" s="857"/>
      <c r="I43" s="858"/>
      <c r="J43" s="496" t="s">
        <v>171</v>
      </c>
      <c r="K43" s="497"/>
      <c r="L43" s="497"/>
      <c r="M43" s="498"/>
      <c r="N43" s="849"/>
      <c r="O43" s="47"/>
      <c r="P43" s="848"/>
      <c r="Q43" s="849"/>
      <c r="R43" s="50"/>
      <c r="S43" s="848"/>
      <c r="T43" s="849"/>
      <c r="U43" s="50"/>
      <c r="V43" s="848"/>
      <c r="W43" s="850"/>
      <c r="X43" s="851"/>
      <c r="Y43" s="852"/>
      <c r="Z43" s="853"/>
      <c r="AA43" s="47"/>
      <c r="AB43" s="854"/>
      <c r="AC43" s="845"/>
      <c r="AD43" s="847"/>
      <c r="AE43" s="55"/>
      <c r="AF43" s="178" t="s">
        <v>290</v>
      </c>
      <c r="AG43" s="168"/>
      <c r="AH43" s="168"/>
      <c r="AI43" s="168"/>
      <c r="AJ43" s="1"/>
      <c r="AN43" s="1"/>
      <c r="AP43" s="1"/>
      <c r="AQ43" s="1"/>
      <c r="AR43" s="1"/>
    </row>
    <row r="44" spans="4:44" customFormat="1" ht="15" customHeight="1" x14ac:dyDescent="0.15">
      <c r="D44" s="836">
        <v>5</v>
      </c>
      <c r="E44" s="838" t="s">
        <v>173</v>
      </c>
      <c r="F44" s="839"/>
      <c r="G44" s="839"/>
      <c r="H44" s="839"/>
      <c r="I44" s="840"/>
      <c r="J44" s="479" t="s">
        <v>174</v>
      </c>
      <c r="K44" s="480"/>
      <c r="L44" s="480"/>
      <c r="M44" s="481"/>
      <c r="N44" s="828"/>
      <c r="O44" s="49"/>
      <c r="P44" s="826"/>
      <c r="Q44" s="828"/>
      <c r="R44" s="49"/>
      <c r="S44" s="826"/>
      <c r="T44" s="828"/>
      <c r="U44" s="49"/>
      <c r="V44" s="826"/>
      <c r="W44" s="828"/>
      <c r="X44" s="53"/>
      <c r="Y44" s="826"/>
      <c r="Z44" s="830"/>
      <c r="AA44" s="831"/>
      <c r="AB44" s="832"/>
      <c r="AC44" s="822"/>
      <c r="AD44" s="824"/>
      <c r="AE44" s="55"/>
      <c r="AF44" s="178" t="s">
        <v>291</v>
      </c>
      <c r="AG44" s="168"/>
      <c r="AH44" s="168"/>
      <c r="AI44" s="168"/>
      <c r="AJ44" s="1"/>
      <c r="AN44" s="1"/>
      <c r="AP44" s="1"/>
      <c r="AQ44" s="1"/>
      <c r="AR44" s="1"/>
    </row>
    <row r="45" spans="4:44" customFormat="1" ht="15" customHeight="1" thickBot="1" x14ac:dyDescent="0.2">
      <c r="D45" s="837"/>
      <c r="E45" s="841" t="s">
        <v>175</v>
      </c>
      <c r="F45" s="842"/>
      <c r="G45" s="842"/>
      <c r="H45" s="842"/>
      <c r="I45" s="843"/>
      <c r="J45" s="485" t="s">
        <v>174</v>
      </c>
      <c r="K45" s="486"/>
      <c r="L45" s="486"/>
      <c r="M45" s="487"/>
      <c r="N45" s="829"/>
      <c r="O45" s="51"/>
      <c r="P45" s="827"/>
      <c r="Q45" s="829"/>
      <c r="R45" s="51"/>
      <c r="S45" s="827"/>
      <c r="T45" s="829"/>
      <c r="U45" s="51"/>
      <c r="V45" s="827"/>
      <c r="W45" s="829"/>
      <c r="X45" s="51"/>
      <c r="Y45" s="827"/>
      <c r="Z45" s="833"/>
      <c r="AA45" s="834"/>
      <c r="AB45" s="835"/>
      <c r="AC45" s="823"/>
      <c r="AD45" s="825"/>
      <c r="AE45" s="55"/>
      <c r="AF45" s="178" t="s">
        <v>292</v>
      </c>
      <c r="AG45" s="168"/>
      <c r="AH45" s="168"/>
      <c r="AI45" s="168"/>
      <c r="AJ45" s="1"/>
      <c r="AN45" s="1"/>
      <c r="AP45" s="1"/>
      <c r="AQ45" s="1"/>
      <c r="AR45" s="1"/>
    </row>
    <row r="46" spans="4:44" ht="15" customHeight="1" x14ac:dyDescent="0.15">
      <c r="D46" s="8"/>
      <c r="E46" s="10"/>
      <c r="F46" s="10"/>
      <c r="G46" s="10"/>
      <c r="H46" s="10"/>
      <c r="I46" s="10"/>
      <c r="J46" s="22"/>
      <c r="K46" s="10"/>
      <c r="L46" s="10"/>
      <c r="M46" s="10"/>
      <c r="N46" s="9"/>
      <c r="O46" s="2"/>
      <c r="P46" s="9"/>
      <c r="Q46" s="9"/>
      <c r="R46" s="2"/>
      <c r="S46" s="9"/>
      <c r="T46" s="9"/>
      <c r="U46" s="2"/>
      <c r="V46" s="9"/>
      <c r="W46" s="9"/>
      <c r="X46" s="9"/>
      <c r="Y46" s="9"/>
      <c r="Z46" s="2"/>
      <c r="AA46" s="2"/>
      <c r="AB46" s="8"/>
      <c r="AC46" s="8"/>
      <c r="AD46" s="2"/>
      <c r="AE46" s="2"/>
      <c r="AF46" s="178" t="s">
        <v>293</v>
      </c>
      <c r="AG46" s="168"/>
      <c r="AH46" s="168"/>
      <c r="AI46" s="168"/>
    </row>
    <row r="47" spans="4:44" s="57" customFormat="1" ht="16.149999999999999" customHeight="1" x14ac:dyDescent="0.15">
      <c r="D47" s="58" t="s">
        <v>205</v>
      </c>
      <c r="E47" s="59"/>
      <c r="F47" s="59"/>
      <c r="G47" s="59"/>
      <c r="H47" s="60"/>
      <c r="I47" s="60"/>
      <c r="J47" s="60"/>
      <c r="K47" s="60"/>
      <c r="L47" s="60"/>
      <c r="M47" s="60"/>
    </row>
    <row r="48" spans="4:44" s="57" customFormat="1" ht="16.149999999999999" customHeight="1" x14ac:dyDescent="0.15">
      <c r="D48" s="58"/>
      <c r="E48" s="59"/>
      <c r="F48" s="59"/>
      <c r="G48" s="59"/>
      <c r="H48" s="60"/>
      <c r="I48" s="60"/>
      <c r="J48" s="60"/>
      <c r="K48" s="60"/>
      <c r="L48" s="60"/>
      <c r="M48" s="60"/>
    </row>
    <row r="49" spans="2:42" s="61" customFormat="1" ht="16.149999999999999" customHeight="1" x14ac:dyDescent="0.15">
      <c r="D49" s="62" t="s">
        <v>206</v>
      </c>
      <c r="E49" s="63"/>
      <c r="F49" s="63"/>
      <c r="G49" s="63"/>
      <c r="H49" s="64"/>
      <c r="I49" s="64"/>
      <c r="J49" s="64"/>
      <c r="K49" s="64"/>
      <c r="L49" s="64"/>
      <c r="M49" s="64"/>
      <c r="N49" s="65"/>
    </row>
    <row r="50" spans="2:42" s="61" customFormat="1" ht="16.149999999999999" customHeight="1" x14ac:dyDescent="0.15"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5"/>
    </row>
    <row r="51" spans="2:42" s="61" customFormat="1" ht="16.149999999999999" customHeight="1" thickBot="1" x14ac:dyDescent="0.2">
      <c r="D51" s="67" t="s">
        <v>207</v>
      </c>
      <c r="E51" s="68"/>
      <c r="F51" s="68"/>
      <c r="G51" s="68"/>
      <c r="H51" s="68"/>
      <c r="I51" s="68"/>
      <c r="J51" s="69"/>
      <c r="K51" s="69"/>
      <c r="L51" s="69"/>
      <c r="M51" s="69"/>
      <c r="N51" s="69"/>
      <c r="O51" s="69"/>
      <c r="P51" s="69"/>
      <c r="Q51" s="69"/>
      <c r="R51" s="67"/>
      <c r="S51" s="70" t="s">
        <v>9</v>
      </c>
      <c r="T51" s="70"/>
      <c r="U51" s="70"/>
      <c r="V51" s="70"/>
    </row>
    <row r="52" spans="2:42" s="61" customFormat="1" ht="16.149999999999999" customHeight="1" thickBot="1" x14ac:dyDescent="0.2">
      <c r="D52" s="71" t="s">
        <v>8</v>
      </c>
      <c r="E52" s="434" t="s">
        <v>7</v>
      </c>
      <c r="F52" s="447"/>
      <c r="G52" s="447"/>
      <c r="H52" s="447"/>
      <c r="I52" s="448"/>
      <c r="J52" s="434" t="s">
        <v>6</v>
      </c>
      <c r="K52" s="447"/>
      <c r="L52" s="447"/>
      <c r="M52" s="448"/>
      <c r="N52" s="431" t="s">
        <v>208</v>
      </c>
      <c r="O52" s="432"/>
      <c r="P52" s="433"/>
      <c r="Q52" s="431" t="s">
        <v>209</v>
      </c>
      <c r="R52" s="432"/>
      <c r="S52" s="433"/>
      <c r="T52" s="431" t="s">
        <v>210</v>
      </c>
      <c r="U52" s="432"/>
      <c r="V52" s="432"/>
      <c r="W52" s="73" t="s">
        <v>2</v>
      </c>
      <c r="X52" s="160" t="s">
        <v>1</v>
      </c>
      <c r="AD52" s="813" t="s">
        <v>211</v>
      </c>
      <c r="AE52" s="813"/>
      <c r="AF52" s="813"/>
      <c r="AG52" s="357" t="s">
        <v>208</v>
      </c>
      <c r="AH52" s="357"/>
      <c r="AI52" s="77"/>
      <c r="AN52" s="77"/>
      <c r="AO52" s="77"/>
      <c r="AP52" s="78"/>
    </row>
    <row r="53" spans="2:42" s="61" customFormat="1" ht="16.149999999999999" customHeight="1" x14ac:dyDescent="0.15">
      <c r="B53" s="79"/>
      <c r="D53" s="358" t="s">
        <v>208</v>
      </c>
      <c r="E53" s="420" t="s">
        <v>298</v>
      </c>
      <c r="F53" s="421"/>
      <c r="G53" s="421"/>
      <c r="H53" s="421"/>
      <c r="I53" s="422"/>
      <c r="J53" s="436" t="s">
        <v>19</v>
      </c>
      <c r="K53" s="437"/>
      <c r="L53" s="437"/>
      <c r="M53" s="438"/>
      <c r="N53" s="809"/>
      <c r="O53" s="810"/>
      <c r="P53" s="811"/>
      <c r="Q53" s="804"/>
      <c r="R53" s="138"/>
      <c r="S53" s="802"/>
      <c r="T53" s="804"/>
      <c r="U53" s="138"/>
      <c r="V53" s="816"/>
      <c r="W53" s="805"/>
      <c r="X53" s="807"/>
      <c r="AD53" s="83" t="s">
        <v>16</v>
      </c>
      <c r="AE53" s="82"/>
      <c r="AF53" s="82"/>
      <c r="AG53" s="82"/>
    </row>
    <row r="54" spans="2:42" s="61" customFormat="1" ht="16.149999999999999" customHeight="1" x14ac:dyDescent="0.15">
      <c r="B54" s="79"/>
      <c r="D54" s="359"/>
      <c r="E54" s="351" t="s">
        <v>299</v>
      </c>
      <c r="F54" s="352"/>
      <c r="G54" s="352"/>
      <c r="H54" s="352"/>
      <c r="I54" s="353"/>
      <c r="J54" s="354" t="s">
        <v>19</v>
      </c>
      <c r="K54" s="355"/>
      <c r="L54" s="355"/>
      <c r="M54" s="356"/>
      <c r="N54" s="809"/>
      <c r="O54" s="810"/>
      <c r="P54" s="811"/>
      <c r="Q54" s="812"/>
      <c r="R54" s="139"/>
      <c r="S54" s="803"/>
      <c r="T54" s="812"/>
      <c r="U54" s="139"/>
      <c r="V54" s="821"/>
      <c r="W54" s="806"/>
      <c r="X54" s="808"/>
      <c r="AD54" s="793" t="s">
        <v>207</v>
      </c>
      <c r="AE54" s="793"/>
      <c r="AF54" s="85" t="s">
        <v>208</v>
      </c>
      <c r="AG54" s="86" t="s">
        <v>212</v>
      </c>
      <c r="AH54" s="85" t="s">
        <v>209</v>
      </c>
      <c r="AI54" s="85"/>
      <c r="AN54" s="85"/>
      <c r="AO54" s="85"/>
    </row>
    <row r="55" spans="2:42" s="61" customFormat="1" ht="16.149999999999999" customHeight="1" x14ac:dyDescent="0.15">
      <c r="B55" s="79"/>
      <c r="D55" s="327" t="s">
        <v>209</v>
      </c>
      <c r="E55" s="329" t="s">
        <v>300</v>
      </c>
      <c r="F55" s="330"/>
      <c r="G55" s="330"/>
      <c r="H55" s="330"/>
      <c r="I55" s="331"/>
      <c r="J55" s="348" t="s">
        <v>301</v>
      </c>
      <c r="K55" s="349"/>
      <c r="L55" s="349"/>
      <c r="M55" s="350"/>
      <c r="N55" s="779"/>
      <c r="O55" s="140"/>
      <c r="P55" s="781"/>
      <c r="Q55" s="785"/>
      <c r="R55" s="786"/>
      <c r="S55" s="787"/>
      <c r="T55" s="779"/>
      <c r="U55" s="140"/>
      <c r="V55" s="814"/>
      <c r="W55" s="783"/>
      <c r="X55" s="791"/>
      <c r="AD55" s="793" t="s">
        <v>214</v>
      </c>
      <c r="AE55" s="793"/>
      <c r="AF55" s="85" t="s">
        <v>209</v>
      </c>
      <c r="AG55" s="86" t="s">
        <v>212</v>
      </c>
      <c r="AH55" s="85" t="s">
        <v>210</v>
      </c>
      <c r="AI55" s="85"/>
      <c r="AN55" s="85"/>
      <c r="AO55" s="85"/>
    </row>
    <row r="56" spans="2:42" s="61" customFormat="1" ht="16.149999999999999" customHeight="1" x14ac:dyDescent="0.15">
      <c r="B56" s="79"/>
      <c r="D56" s="359"/>
      <c r="E56" s="351" t="s">
        <v>302</v>
      </c>
      <c r="F56" s="352"/>
      <c r="G56" s="352"/>
      <c r="H56" s="352"/>
      <c r="I56" s="353"/>
      <c r="J56" s="354" t="s">
        <v>301</v>
      </c>
      <c r="K56" s="355"/>
      <c r="L56" s="355"/>
      <c r="M56" s="356"/>
      <c r="N56" s="780"/>
      <c r="O56" s="139"/>
      <c r="P56" s="782"/>
      <c r="Q56" s="788"/>
      <c r="R56" s="789"/>
      <c r="S56" s="790"/>
      <c r="T56" s="780"/>
      <c r="U56" s="141"/>
      <c r="V56" s="815"/>
      <c r="W56" s="784"/>
      <c r="X56" s="792"/>
      <c r="AD56" s="793" t="s">
        <v>215</v>
      </c>
      <c r="AE56" s="793"/>
      <c r="AF56" s="85" t="s">
        <v>208</v>
      </c>
      <c r="AG56" s="86" t="s">
        <v>212</v>
      </c>
      <c r="AH56" s="85" t="s">
        <v>210</v>
      </c>
      <c r="AI56" s="85"/>
      <c r="AN56" s="85"/>
      <c r="AO56" s="85"/>
    </row>
    <row r="57" spans="2:42" s="61" customFormat="1" ht="16.149999999999999" customHeight="1" x14ac:dyDescent="0.15">
      <c r="B57" s="79"/>
      <c r="D57" s="327" t="s">
        <v>210</v>
      </c>
      <c r="E57" s="329" t="s">
        <v>303</v>
      </c>
      <c r="F57" s="330"/>
      <c r="G57" s="330"/>
      <c r="H57" s="330"/>
      <c r="I57" s="331"/>
      <c r="J57" s="348" t="s">
        <v>304</v>
      </c>
      <c r="K57" s="349"/>
      <c r="L57" s="349"/>
      <c r="M57" s="350"/>
      <c r="N57" s="779"/>
      <c r="O57" s="140"/>
      <c r="P57" s="781"/>
      <c r="Q57" s="779"/>
      <c r="R57" s="140"/>
      <c r="S57" s="781"/>
      <c r="T57" s="785"/>
      <c r="U57" s="786"/>
      <c r="V57" s="786"/>
      <c r="W57" s="783"/>
      <c r="X57" s="791"/>
      <c r="AD57" s="83"/>
      <c r="AE57" s="88"/>
      <c r="AF57" s="88"/>
      <c r="AG57" s="88"/>
    </row>
    <row r="58" spans="2:42" s="61" customFormat="1" ht="16.149999999999999" customHeight="1" thickBot="1" x14ac:dyDescent="0.2">
      <c r="B58" s="79"/>
      <c r="D58" s="328"/>
      <c r="E58" s="439" t="s">
        <v>305</v>
      </c>
      <c r="F58" s="440"/>
      <c r="G58" s="440"/>
      <c r="H58" s="440"/>
      <c r="I58" s="441"/>
      <c r="J58" s="449" t="s">
        <v>306</v>
      </c>
      <c r="K58" s="450"/>
      <c r="L58" s="450"/>
      <c r="M58" s="451"/>
      <c r="N58" s="794"/>
      <c r="O58" s="142"/>
      <c r="P58" s="795"/>
      <c r="Q58" s="794"/>
      <c r="R58" s="142"/>
      <c r="S58" s="795"/>
      <c r="T58" s="797"/>
      <c r="U58" s="798"/>
      <c r="V58" s="798"/>
      <c r="W58" s="800"/>
      <c r="X58" s="801"/>
      <c r="AD58" s="83"/>
      <c r="AE58" s="88"/>
      <c r="AF58" s="88"/>
      <c r="AG58" s="88"/>
    </row>
    <row r="59" spans="2:42" s="61" customFormat="1" ht="16.149999999999999" customHeight="1" x14ac:dyDescent="0.15">
      <c r="J59" s="196"/>
      <c r="K59" s="196"/>
      <c r="L59" s="196"/>
      <c r="M59" s="196"/>
    </row>
    <row r="60" spans="2:42" s="61" customFormat="1" ht="16.149999999999999" customHeight="1" thickBot="1" x14ac:dyDescent="0.2">
      <c r="D60" s="67" t="s">
        <v>214</v>
      </c>
      <c r="E60" s="68"/>
      <c r="F60" s="68"/>
      <c r="G60" s="68"/>
      <c r="H60" s="68"/>
      <c r="I60" s="68"/>
      <c r="J60" s="197"/>
      <c r="K60" s="197"/>
      <c r="L60" s="197"/>
      <c r="M60" s="197"/>
      <c r="N60" s="69"/>
      <c r="O60" s="69"/>
      <c r="P60" s="69"/>
      <c r="Q60" s="69"/>
      <c r="R60" s="67"/>
      <c r="S60" s="70" t="s">
        <v>9</v>
      </c>
      <c r="T60" s="70"/>
      <c r="U60" s="70"/>
      <c r="V60" s="70"/>
    </row>
    <row r="61" spans="2:42" s="61" customFormat="1" ht="16.149999999999999" customHeight="1" thickBot="1" x14ac:dyDescent="0.2">
      <c r="D61" s="71" t="s">
        <v>8</v>
      </c>
      <c r="E61" s="434" t="s">
        <v>7</v>
      </c>
      <c r="F61" s="447"/>
      <c r="G61" s="447"/>
      <c r="H61" s="447"/>
      <c r="I61" s="448"/>
      <c r="J61" s="818" t="s">
        <v>6</v>
      </c>
      <c r="K61" s="819"/>
      <c r="L61" s="819"/>
      <c r="M61" s="820"/>
      <c r="N61" s="431" t="s">
        <v>208</v>
      </c>
      <c r="O61" s="432"/>
      <c r="P61" s="433"/>
      <c r="Q61" s="431" t="s">
        <v>209</v>
      </c>
      <c r="R61" s="432"/>
      <c r="S61" s="433"/>
      <c r="T61" s="431" t="s">
        <v>210</v>
      </c>
      <c r="U61" s="432"/>
      <c r="V61" s="433"/>
      <c r="W61" s="73" t="s">
        <v>2</v>
      </c>
      <c r="X61" s="160" t="s">
        <v>1</v>
      </c>
      <c r="AD61" s="813" t="s">
        <v>211</v>
      </c>
      <c r="AE61" s="813"/>
      <c r="AF61" s="813"/>
      <c r="AG61" s="357" t="s">
        <v>209</v>
      </c>
      <c r="AH61" s="357"/>
      <c r="AI61" s="77"/>
      <c r="AN61" s="77"/>
      <c r="AO61" s="77"/>
      <c r="AP61" s="78"/>
    </row>
    <row r="62" spans="2:42" s="61" customFormat="1" ht="16.149999999999999" customHeight="1" x14ac:dyDescent="0.15">
      <c r="B62" s="79"/>
      <c r="D62" s="358" t="s">
        <v>218</v>
      </c>
      <c r="E62" s="420" t="s">
        <v>307</v>
      </c>
      <c r="F62" s="421"/>
      <c r="G62" s="421"/>
      <c r="H62" s="421"/>
      <c r="I62" s="422"/>
      <c r="J62" s="436" t="s">
        <v>308</v>
      </c>
      <c r="K62" s="437"/>
      <c r="L62" s="437"/>
      <c r="M62" s="438"/>
      <c r="N62" s="809"/>
      <c r="O62" s="810"/>
      <c r="P62" s="811"/>
      <c r="Q62" s="804"/>
      <c r="R62" s="138"/>
      <c r="S62" s="802"/>
      <c r="T62" s="804"/>
      <c r="U62" s="138"/>
      <c r="V62" s="802"/>
      <c r="W62" s="805"/>
      <c r="X62" s="807"/>
      <c r="AD62" s="83" t="s">
        <v>16</v>
      </c>
      <c r="AE62" s="82"/>
      <c r="AF62" s="82"/>
      <c r="AG62" s="82"/>
    </row>
    <row r="63" spans="2:42" s="61" customFormat="1" ht="16.149999999999999" customHeight="1" x14ac:dyDescent="0.15">
      <c r="B63" s="79"/>
      <c r="D63" s="359"/>
      <c r="E63" s="351" t="s">
        <v>309</v>
      </c>
      <c r="F63" s="352"/>
      <c r="G63" s="352"/>
      <c r="H63" s="352"/>
      <c r="I63" s="353"/>
      <c r="J63" s="354" t="s">
        <v>20</v>
      </c>
      <c r="K63" s="355"/>
      <c r="L63" s="355"/>
      <c r="M63" s="356"/>
      <c r="N63" s="809"/>
      <c r="O63" s="810"/>
      <c r="P63" s="811"/>
      <c r="Q63" s="812"/>
      <c r="R63" s="139"/>
      <c r="S63" s="803"/>
      <c r="T63" s="812"/>
      <c r="U63" s="139"/>
      <c r="V63" s="803"/>
      <c r="W63" s="806"/>
      <c r="X63" s="808"/>
      <c r="AD63" s="793" t="s">
        <v>207</v>
      </c>
      <c r="AE63" s="793"/>
      <c r="AF63" s="85" t="s">
        <v>218</v>
      </c>
      <c r="AG63" s="86" t="s">
        <v>212</v>
      </c>
      <c r="AH63" s="85" t="s">
        <v>219</v>
      </c>
      <c r="AI63" s="85"/>
      <c r="AN63" s="85"/>
      <c r="AO63" s="85"/>
    </row>
    <row r="64" spans="2:42" s="61" customFormat="1" ht="16.149999999999999" customHeight="1" x14ac:dyDescent="0.15">
      <c r="B64" s="79"/>
      <c r="D64" s="327" t="s">
        <v>219</v>
      </c>
      <c r="E64" s="329" t="s">
        <v>310</v>
      </c>
      <c r="F64" s="330"/>
      <c r="G64" s="330"/>
      <c r="H64" s="330"/>
      <c r="I64" s="331"/>
      <c r="J64" s="348" t="s">
        <v>311</v>
      </c>
      <c r="K64" s="349"/>
      <c r="L64" s="349"/>
      <c r="M64" s="350"/>
      <c r="N64" s="779"/>
      <c r="O64" s="140"/>
      <c r="P64" s="781"/>
      <c r="Q64" s="785"/>
      <c r="R64" s="786"/>
      <c r="S64" s="787"/>
      <c r="T64" s="779"/>
      <c r="U64" s="140"/>
      <c r="V64" s="781"/>
      <c r="W64" s="783"/>
      <c r="X64" s="791"/>
      <c r="AD64" s="793" t="s">
        <v>214</v>
      </c>
      <c r="AE64" s="793"/>
      <c r="AF64" s="85" t="s">
        <v>219</v>
      </c>
      <c r="AG64" s="86" t="s">
        <v>212</v>
      </c>
      <c r="AH64" s="85" t="s">
        <v>221</v>
      </c>
      <c r="AI64" s="85"/>
      <c r="AN64" s="85"/>
      <c r="AO64" s="85"/>
    </row>
    <row r="65" spans="2:48" s="61" customFormat="1" ht="16.149999999999999" customHeight="1" x14ac:dyDescent="0.15">
      <c r="B65" s="79"/>
      <c r="D65" s="359"/>
      <c r="E65" s="351" t="s">
        <v>312</v>
      </c>
      <c r="F65" s="352"/>
      <c r="G65" s="352"/>
      <c r="H65" s="352"/>
      <c r="I65" s="353"/>
      <c r="J65" s="354" t="s">
        <v>308</v>
      </c>
      <c r="K65" s="355"/>
      <c r="L65" s="355"/>
      <c r="M65" s="356"/>
      <c r="N65" s="780"/>
      <c r="O65" s="139"/>
      <c r="P65" s="782"/>
      <c r="Q65" s="788"/>
      <c r="R65" s="789"/>
      <c r="S65" s="790"/>
      <c r="T65" s="780"/>
      <c r="U65" s="141"/>
      <c r="V65" s="782"/>
      <c r="W65" s="784"/>
      <c r="X65" s="792"/>
      <c r="AD65" s="793" t="s">
        <v>215</v>
      </c>
      <c r="AE65" s="793"/>
      <c r="AF65" s="85" t="s">
        <v>218</v>
      </c>
      <c r="AG65" s="86" t="s">
        <v>212</v>
      </c>
      <c r="AH65" s="85" t="s">
        <v>221</v>
      </c>
      <c r="AI65" s="85"/>
      <c r="AN65" s="85"/>
      <c r="AO65" s="85"/>
    </row>
    <row r="66" spans="2:48" s="61" customFormat="1" ht="16.149999999999999" customHeight="1" x14ac:dyDescent="0.15">
      <c r="B66" s="79"/>
      <c r="D66" s="327" t="s">
        <v>221</v>
      </c>
      <c r="E66" s="329" t="s">
        <v>313</v>
      </c>
      <c r="F66" s="330"/>
      <c r="G66" s="330"/>
      <c r="H66" s="330"/>
      <c r="I66" s="331"/>
      <c r="J66" s="348" t="s">
        <v>314</v>
      </c>
      <c r="K66" s="349"/>
      <c r="L66" s="349"/>
      <c r="M66" s="350"/>
      <c r="N66" s="779"/>
      <c r="O66" s="140"/>
      <c r="P66" s="781"/>
      <c r="Q66" s="779"/>
      <c r="R66" s="140"/>
      <c r="S66" s="781"/>
      <c r="T66" s="785"/>
      <c r="U66" s="786"/>
      <c r="V66" s="787"/>
      <c r="W66" s="783"/>
      <c r="X66" s="791"/>
      <c r="AF66" s="84"/>
      <c r="AG66" s="84"/>
      <c r="AH66" s="83"/>
      <c r="AI66" s="88"/>
      <c r="AJ66" s="88"/>
      <c r="AK66" s="88"/>
      <c r="AR66" s="87"/>
    </row>
    <row r="67" spans="2:48" s="61" customFormat="1" ht="16.149999999999999" customHeight="1" thickBot="1" x14ac:dyDescent="0.2">
      <c r="B67" s="79"/>
      <c r="D67" s="328"/>
      <c r="E67" s="439" t="s">
        <v>315</v>
      </c>
      <c r="F67" s="440"/>
      <c r="G67" s="440"/>
      <c r="H67" s="440"/>
      <c r="I67" s="441"/>
      <c r="J67" s="449" t="s">
        <v>316</v>
      </c>
      <c r="K67" s="450"/>
      <c r="L67" s="450"/>
      <c r="M67" s="451"/>
      <c r="N67" s="794"/>
      <c r="O67" s="142"/>
      <c r="P67" s="795"/>
      <c r="Q67" s="794"/>
      <c r="R67" s="142"/>
      <c r="S67" s="795"/>
      <c r="T67" s="797"/>
      <c r="U67" s="798"/>
      <c r="V67" s="817"/>
      <c r="W67" s="800"/>
      <c r="X67" s="801"/>
      <c r="AF67" s="84"/>
      <c r="AG67" s="84"/>
      <c r="AH67" s="81"/>
      <c r="AI67" s="88"/>
      <c r="AJ67" s="88"/>
      <c r="AK67" s="88"/>
      <c r="AR67" s="87"/>
    </row>
    <row r="68" spans="2:48" s="61" customFormat="1" ht="16.149999999999999" customHeight="1" x14ac:dyDescent="0.15"/>
    <row r="69" spans="2:48" s="61" customFormat="1" ht="16.149999999999999" customHeight="1" x14ac:dyDescent="0.15"/>
    <row r="70" spans="2:48" s="61" customFormat="1" ht="16.149999999999999" customHeight="1" x14ac:dyDescent="0.15"/>
    <row r="71" spans="2:48" s="61" customFormat="1" ht="16.149999999999999" customHeight="1" x14ac:dyDescent="0.15">
      <c r="D71" s="62" t="s">
        <v>224</v>
      </c>
    </row>
    <row r="72" spans="2:48" s="61" customFormat="1" ht="16.149999999999999" customHeight="1" x14ac:dyDescent="0.15"/>
    <row r="73" spans="2:48" s="61" customFormat="1" ht="16.149999999999999" customHeight="1" x14ac:dyDescent="0.15"/>
    <row r="74" spans="2:48" s="61" customFormat="1" ht="16.149999999999999" customHeight="1" x14ac:dyDescent="0.15">
      <c r="D74" s="427">
        <v>1</v>
      </c>
      <c r="E74" s="773" t="s">
        <v>225</v>
      </c>
      <c r="F74" s="774"/>
      <c r="G74" s="774"/>
      <c r="H74" s="774"/>
      <c r="I74" s="775"/>
      <c r="J74" s="765"/>
      <c r="K74" s="766"/>
      <c r="L74" s="766"/>
      <c r="M74" s="767"/>
      <c r="N74" s="79"/>
    </row>
    <row r="75" spans="2:48" s="61" customFormat="1" ht="16.149999999999999" customHeight="1" x14ac:dyDescent="0.15">
      <c r="D75" s="428"/>
      <c r="E75" s="776"/>
      <c r="F75" s="777"/>
      <c r="G75" s="777"/>
      <c r="H75" s="777"/>
      <c r="I75" s="778"/>
      <c r="J75" s="770"/>
      <c r="K75" s="771"/>
      <c r="L75" s="771"/>
      <c r="M75" s="772"/>
      <c r="N75" s="89"/>
      <c r="O75" s="90"/>
      <c r="AR75" s="91"/>
      <c r="AS75" s="91"/>
      <c r="AT75" s="91"/>
      <c r="AU75" s="91"/>
      <c r="AV75" s="91"/>
    </row>
    <row r="76" spans="2:48" s="61" customFormat="1" ht="16.149999999999999" customHeight="1" x14ac:dyDescent="0.15">
      <c r="D76" s="65"/>
      <c r="E76" s="65"/>
      <c r="F76" s="65"/>
      <c r="G76" s="65"/>
      <c r="H76" s="65"/>
      <c r="I76" s="65"/>
      <c r="J76" s="143"/>
      <c r="K76" s="143"/>
      <c r="L76" s="143"/>
      <c r="M76" s="143"/>
      <c r="N76" s="79"/>
      <c r="O76" s="92"/>
      <c r="P76" s="93"/>
      <c r="AR76" s="91"/>
      <c r="AS76" s="91"/>
      <c r="AT76" s="91"/>
      <c r="AU76" s="91"/>
      <c r="AV76" s="91"/>
    </row>
    <row r="77" spans="2:48" s="61" customFormat="1" ht="16.149999999999999" customHeight="1" x14ac:dyDescent="0.15">
      <c r="D77" s="65"/>
      <c r="E77" s="65"/>
      <c r="F77" s="65"/>
      <c r="G77" s="65"/>
      <c r="H77" s="65"/>
      <c r="I77" s="65"/>
      <c r="J77" s="143"/>
      <c r="K77" s="143"/>
      <c r="L77" s="143"/>
      <c r="M77" s="143"/>
      <c r="N77" s="79"/>
      <c r="O77" s="92"/>
      <c r="AR77" s="57"/>
      <c r="AS77" s="57"/>
      <c r="AT77" s="57"/>
      <c r="AU77" s="57"/>
      <c r="AV77" s="57"/>
    </row>
    <row r="78" spans="2:48" s="61" customFormat="1" ht="16.149999999999999" customHeight="1" x14ac:dyDescent="0.15">
      <c r="D78" s="427">
        <v>2</v>
      </c>
      <c r="E78" s="773" t="s">
        <v>226</v>
      </c>
      <c r="F78" s="774"/>
      <c r="G78" s="774"/>
      <c r="H78" s="774"/>
      <c r="I78" s="775"/>
      <c r="J78" s="765"/>
      <c r="K78" s="766"/>
      <c r="L78" s="766"/>
      <c r="M78" s="767"/>
      <c r="N78" s="94"/>
      <c r="O78" s="95"/>
      <c r="AR78" s="57"/>
      <c r="AS78" s="57"/>
      <c r="AT78" s="57"/>
      <c r="AU78" s="57"/>
      <c r="AV78" s="57"/>
    </row>
    <row r="79" spans="2:48" s="61" customFormat="1" ht="16.149999999999999" customHeight="1" x14ac:dyDescent="0.15">
      <c r="D79" s="428"/>
      <c r="E79" s="776"/>
      <c r="F79" s="777"/>
      <c r="G79" s="777"/>
      <c r="H79" s="777"/>
      <c r="I79" s="778"/>
      <c r="J79" s="770"/>
      <c r="K79" s="771"/>
      <c r="L79" s="771"/>
      <c r="M79" s="772"/>
      <c r="N79" s="79"/>
      <c r="AR79" s="91"/>
      <c r="AS79" s="91"/>
      <c r="AT79" s="91"/>
      <c r="AU79" s="91"/>
      <c r="AV79" s="91"/>
    </row>
    <row r="80" spans="2:48" s="61" customFormat="1" ht="16.149999999999999" customHeight="1" x14ac:dyDescent="0.15">
      <c r="J80" s="144"/>
      <c r="K80" s="144"/>
      <c r="L80" s="144"/>
      <c r="M80" s="144"/>
      <c r="AR80" s="91"/>
      <c r="AS80" s="91"/>
      <c r="AT80" s="91"/>
      <c r="AU80" s="91"/>
      <c r="AV80" s="91"/>
    </row>
    <row r="81" spans="1:52" s="61" customFormat="1" ht="16.149999999999999" customHeight="1" x14ac:dyDescent="0.15">
      <c r="J81" s="144"/>
      <c r="K81" s="144"/>
      <c r="L81" s="144"/>
      <c r="M81" s="144"/>
      <c r="AR81" s="57"/>
      <c r="AS81" s="57"/>
      <c r="AT81" s="57"/>
      <c r="AU81" s="57"/>
      <c r="AV81" s="57"/>
    </row>
    <row r="82" spans="1:52" s="61" customFormat="1" ht="16.149999999999999" customHeight="1" x14ac:dyDescent="0.15">
      <c r="J82" s="144"/>
      <c r="K82" s="144"/>
      <c r="L82" s="144"/>
      <c r="M82" s="144"/>
      <c r="AR82" s="57"/>
      <c r="AS82" s="57"/>
      <c r="AT82" s="57"/>
      <c r="AU82" s="57"/>
      <c r="AV82" s="57"/>
    </row>
    <row r="83" spans="1:52" s="61" customFormat="1" ht="16.149999999999999" customHeight="1" x14ac:dyDescent="0.15">
      <c r="D83" s="427">
        <v>1</v>
      </c>
      <c r="E83" s="773" t="s">
        <v>227</v>
      </c>
      <c r="F83" s="774"/>
      <c r="G83" s="774"/>
      <c r="H83" s="774"/>
      <c r="I83" s="775"/>
      <c r="J83" s="765"/>
      <c r="K83" s="766"/>
      <c r="L83" s="766"/>
      <c r="M83" s="767"/>
      <c r="N83" s="79"/>
      <c r="V83" s="427">
        <v>1</v>
      </c>
      <c r="W83" s="773" t="s">
        <v>228</v>
      </c>
      <c r="X83" s="774"/>
      <c r="Y83" s="774"/>
      <c r="Z83" s="774"/>
      <c r="AA83" s="775"/>
      <c r="AB83" s="765"/>
      <c r="AC83" s="766"/>
      <c r="AD83" s="766"/>
      <c r="AE83" s="767"/>
      <c r="AF83" s="79"/>
      <c r="AR83" s="57"/>
      <c r="AS83" s="57"/>
      <c r="AT83" s="57"/>
      <c r="AU83" s="57"/>
      <c r="AV83" s="57"/>
    </row>
    <row r="84" spans="1:52" s="61" customFormat="1" ht="16.149999999999999" customHeight="1" x14ac:dyDescent="0.15">
      <c r="D84" s="428"/>
      <c r="E84" s="776"/>
      <c r="F84" s="777"/>
      <c r="G84" s="777"/>
      <c r="H84" s="777"/>
      <c r="I84" s="778"/>
      <c r="J84" s="770"/>
      <c r="K84" s="771"/>
      <c r="L84" s="771"/>
      <c r="M84" s="772"/>
      <c r="N84" s="89"/>
      <c r="O84" s="90"/>
      <c r="V84" s="428"/>
      <c r="W84" s="776"/>
      <c r="X84" s="777"/>
      <c r="Y84" s="777"/>
      <c r="Z84" s="777"/>
      <c r="AA84" s="778"/>
      <c r="AB84" s="770"/>
      <c r="AC84" s="771"/>
      <c r="AD84" s="771"/>
      <c r="AE84" s="772"/>
      <c r="AF84" s="89"/>
      <c r="AG84" s="90"/>
      <c r="AR84" s="91"/>
      <c r="AS84" s="91"/>
      <c r="AU84" s="91"/>
      <c r="AW84" s="91"/>
      <c r="AY84" s="91"/>
      <c r="AZ84" s="91"/>
    </row>
    <row r="85" spans="1:52" s="61" customFormat="1" ht="16.149999999999999" customHeight="1" x14ac:dyDescent="0.15">
      <c r="D85" s="65"/>
      <c r="E85" s="65"/>
      <c r="F85" s="65"/>
      <c r="G85" s="65"/>
      <c r="H85" s="65"/>
      <c r="I85" s="65"/>
      <c r="J85" s="143"/>
      <c r="K85" s="143"/>
      <c r="L85" s="143"/>
      <c r="M85" s="143"/>
      <c r="N85" s="79"/>
      <c r="O85" s="92"/>
      <c r="P85" s="93"/>
      <c r="V85" s="65"/>
      <c r="W85" s="65"/>
      <c r="X85" s="65"/>
      <c r="Y85" s="65"/>
      <c r="Z85" s="65"/>
      <c r="AA85" s="65"/>
      <c r="AB85" s="143"/>
      <c r="AC85" s="143"/>
      <c r="AD85" s="143"/>
      <c r="AE85" s="143"/>
      <c r="AF85" s="79"/>
      <c r="AG85" s="92"/>
      <c r="AH85" s="93"/>
      <c r="AR85" s="91"/>
      <c r="AS85" s="91"/>
      <c r="AU85" s="91"/>
      <c r="AW85" s="91"/>
      <c r="AY85" s="91"/>
      <c r="AZ85" s="91"/>
    </row>
    <row r="86" spans="1:52" s="61" customFormat="1" ht="16.149999999999999" customHeight="1" x14ac:dyDescent="0.15">
      <c r="D86" s="65"/>
      <c r="E86" s="65"/>
      <c r="F86" s="65"/>
      <c r="G86" s="65"/>
      <c r="H86" s="65"/>
      <c r="I86" s="65"/>
      <c r="J86" s="143"/>
      <c r="K86" s="143"/>
      <c r="L86" s="143"/>
      <c r="M86" s="143"/>
      <c r="N86" s="79"/>
      <c r="O86" s="92"/>
      <c r="V86" s="65"/>
      <c r="W86" s="65"/>
      <c r="X86" s="65"/>
      <c r="Y86" s="65"/>
      <c r="Z86" s="65"/>
      <c r="AA86" s="65"/>
      <c r="AB86" s="143"/>
      <c r="AC86" s="143"/>
      <c r="AD86" s="143"/>
      <c r="AE86" s="143"/>
      <c r="AF86" s="79"/>
      <c r="AG86" s="92"/>
      <c r="AR86" s="57"/>
      <c r="AS86" s="57"/>
      <c r="AU86" s="57"/>
      <c r="AW86" s="57"/>
      <c r="AY86" s="57"/>
      <c r="AZ86" s="57"/>
    </row>
    <row r="87" spans="1:52" s="61" customFormat="1" ht="16.149999999999999" customHeight="1" x14ac:dyDescent="0.15">
      <c r="D87" s="427">
        <v>2</v>
      </c>
      <c r="E87" s="773" t="s">
        <v>229</v>
      </c>
      <c r="F87" s="774"/>
      <c r="G87" s="774"/>
      <c r="H87" s="774"/>
      <c r="I87" s="775"/>
      <c r="J87" s="765"/>
      <c r="K87" s="766"/>
      <c r="L87" s="766"/>
      <c r="M87" s="767"/>
      <c r="N87" s="94"/>
      <c r="O87" s="95"/>
      <c r="V87" s="427">
        <v>2</v>
      </c>
      <c r="W87" s="773" t="s">
        <v>230</v>
      </c>
      <c r="X87" s="774"/>
      <c r="Y87" s="774"/>
      <c r="Z87" s="774"/>
      <c r="AA87" s="775"/>
      <c r="AB87" s="765"/>
      <c r="AC87" s="766"/>
      <c r="AD87" s="766"/>
      <c r="AE87" s="767"/>
      <c r="AF87" s="94"/>
      <c r="AG87" s="95"/>
      <c r="AR87" s="57"/>
      <c r="AS87" s="57"/>
      <c r="AU87" s="57"/>
      <c r="AW87" s="57"/>
      <c r="AY87" s="57"/>
      <c r="AZ87" s="57"/>
    </row>
    <row r="88" spans="1:52" s="61" customFormat="1" ht="16.149999999999999" customHeight="1" x14ac:dyDescent="0.15">
      <c r="D88" s="428"/>
      <c r="E88" s="776"/>
      <c r="F88" s="777"/>
      <c r="G88" s="777"/>
      <c r="H88" s="777"/>
      <c r="I88" s="778"/>
      <c r="J88" s="770"/>
      <c r="K88" s="771"/>
      <c r="L88" s="771"/>
      <c r="M88" s="772"/>
      <c r="N88" s="79"/>
      <c r="V88" s="428"/>
      <c r="W88" s="776"/>
      <c r="X88" s="777"/>
      <c r="Y88" s="777"/>
      <c r="Z88" s="777"/>
      <c r="AA88" s="778"/>
      <c r="AB88" s="770"/>
      <c r="AC88" s="771"/>
      <c r="AD88" s="771"/>
      <c r="AE88" s="772"/>
      <c r="AF88" s="79"/>
      <c r="AR88" s="91"/>
      <c r="AS88" s="91"/>
      <c r="AU88" s="91"/>
      <c r="AW88" s="91"/>
      <c r="AY88" s="91"/>
      <c r="AZ88" s="91"/>
    </row>
    <row r="89" spans="1:52" s="61" customFormat="1" ht="16.149999999999999" customHeight="1" x14ac:dyDescent="0.15"/>
    <row r="90" spans="1:52" s="57" customFormat="1" ht="16.149999999999999" customHeight="1" x14ac:dyDescent="0.15">
      <c r="D90" s="58" t="s">
        <v>205</v>
      </c>
      <c r="E90" s="59"/>
      <c r="F90" s="59"/>
      <c r="G90" s="59"/>
      <c r="H90" s="60"/>
      <c r="I90" s="60"/>
      <c r="J90" s="60"/>
      <c r="K90" s="60"/>
      <c r="L90" s="60"/>
      <c r="M90" s="60"/>
    </row>
    <row r="91" spans="1:52" s="57" customFormat="1" ht="16.149999999999999" customHeight="1" x14ac:dyDescent="0.15">
      <c r="D91" s="58"/>
      <c r="E91" s="59"/>
      <c r="F91" s="59"/>
      <c r="G91" s="59"/>
      <c r="H91" s="60"/>
      <c r="I91" s="60"/>
      <c r="J91" s="60"/>
      <c r="K91" s="60"/>
      <c r="L91" s="60"/>
      <c r="M91" s="60"/>
    </row>
    <row r="92" spans="1:52" s="61" customFormat="1" ht="16.149999999999999" customHeight="1" x14ac:dyDescent="0.15">
      <c r="D92" s="62" t="s">
        <v>231</v>
      </c>
      <c r="E92" s="63"/>
      <c r="F92" s="63"/>
      <c r="G92" s="63"/>
      <c r="H92" s="64"/>
      <c r="I92" s="64"/>
      <c r="J92" s="64"/>
      <c r="K92" s="64"/>
      <c r="L92" s="64"/>
      <c r="M92" s="64"/>
      <c r="N92" s="65"/>
    </row>
    <row r="93" spans="1:52" s="61" customFormat="1" ht="16.149999999999999" customHeight="1" x14ac:dyDescent="0.15">
      <c r="D93" s="66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52" s="61" customFormat="1" ht="16.149999999999999" customHeight="1" thickBot="1" x14ac:dyDescent="0.2">
      <c r="D94" s="67" t="s">
        <v>207</v>
      </c>
      <c r="E94" s="68"/>
      <c r="F94" s="68"/>
      <c r="G94" s="68"/>
      <c r="H94" s="68"/>
      <c r="I94" s="68"/>
      <c r="J94" s="69"/>
      <c r="K94" s="69"/>
      <c r="L94" s="69"/>
      <c r="M94" s="69"/>
      <c r="N94" s="69"/>
      <c r="O94" s="69"/>
      <c r="P94" s="69"/>
      <c r="Q94" s="69"/>
      <c r="R94" s="67"/>
      <c r="S94" s="70" t="s">
        <v>9</v>
      </c>
      <c r="T94" s="70"/>
      <c r="U94" s="70"/>
      <c r="V94" s="70"/>
    </row>
    <row r="95" spans="1:52" s="79" customFormat="1" ht="16.149999999999999" customHeight="1" thickBot="1" x14ac:dyDescent="0.2">
      <c r="D95" s="96" t="s">
        <v>8</v>
      </c>
      <c r="E95" s="386" t="s">
        <v>7</v>
      </c>
      <c r="F95" s="387"/>
      <c r="G95" s="387"/>
      <c r="H95" s="387"/>
      <c r="I95" s="388"/>
      <c r="J95" s="386" t="s">
        <v>6</v>
      </c>
      <c r="K95" s="387"/>
      <c r="L95" s="387"/>
      <c r="M95" s="388"/>
      <c r="N95" s="395" t="s">
        <v>208</v>
      </c>
      <c r="O95" s="396"/>
      <c r="P95" s="397"/>
      <c r="Q95" s="395" t="s">
        <v>209</v>
      </c>
      <c r="R95" s="396"/>
      <c r="S95" s="397"/>
      <c r="T95" s="395" t="s">
        <v>210</v>
      </c>
      <c r="U95" s="396"/>
      <c r="V95" s="397"/>
      <c r="W95" s="398" t="s">
        <v>218</v>
      </c>
      <c r="X95" s="399"/>
      <c r="Y95" s="399"/>
      <c r="Z95" s="98" t="s">
        <v>2</v>
      </c>
      <c r="AA95" s="161" t="s">
        <v>1</v>
      </c>
      <c r="AB95" s="61"/>
      <c r="AC95" s="61"/>
      <c r="AD95" s="813" t="s">
        <v>211</v>
      </c>
      <c r="AE95" s="813"/>
      <c r="AF95" s="813"/>
      <c r="AG95" s="357" t="s">
        <v>210</v>
      </c>
      <c r="AH95" s="357"/>
      <c r="AI95" s="77"/>
      <c r="AN95" s="77"/>
      <c r="AO95" s="77"/>
    </row>
    <row r="96" spans="1:52" s="79" customFormat="1" ht="16.149999999999999" customHeight="1" x14ac:dyDescent="0.15">
      <c r="A96" s="61"/>
      <c r="D96" s="358" t="s">
        <v>208</v>
      </c>
      <c r="E96" s="420" t="s">
        <v>317</v>
      </c>
      <c r="F96" s="421"/>
      <c r="G96" s="421"/>
      <c r="H96" s="421"/>
      <c r="I96" s="422"/>
      <c r="J96" s="423" t="s">
        <v>18</v>
      </c>
      <c r="K96" s="424"/>
      <c r="L96" s="424"/>
      <c r="M96" s="425"/>
      <c r="N96" s="809"/>
      <c r="O96" s="810"/>
      <c r="P96" s="811"/>
      <c r="Q96" s="804"/>
      <c r="R96" s="138"/>
      <c r="S96" s="802"/>
      <c r="T96" s="804"/>
      <c r="U96" s="138"/>
      <c r="V96" s="802"/>
      <c r="W96" s="804"/>
      <c r="X96" s="138"/>
      <c r="Y96" s="816"/>
      <c r="Z96" s="805"/>
      <c r="AA96" s="807"/>
      <c r="AB96" s="61"/>
      <c r="AC96" s="61"/>
      <c r="AD96" s="83" t="s">
        <v>16</v>
      </c>
      <c r="AE96" s="82"/>
      <c r="AF96" s="82"/>
      <c r="AG96" s="82"/>
      <c r="AH96" s="61"/>
      <c r="AI96" s="61"/>
      <c r="AN96" s="61"/>
      <c r="AO96" s="61"/>
    </row>
    <row r="97" spans="1:49" s="79" customFormat="1" ht="16.149999999999999" customHeight="1" x14ac:dyDescent="0.15">
      <c r="A97" s="61"/>
      <c r="D97" s="359"/>
      <c r="E97" s="351" t="s">
        <v>318</v>
      </c>
      <c r="F97" s="352"/>
      <c r="G97" s="352"/>
      <c r="H97" s="352"/>
      <c r="I97" s="353"/>
      <c r="J97" s="383" t="s">
        <v>18</v>
      </c>
      <c r="K97" s="384"/>
      <c r="L97" s="384"/>
      <c r="M97" s="385"/>
      <c r="N97" s="809"/>
      <c r="O97" s="810"/>
      <c r="P97" s="811"/>
      <c r="Q97" s="812"/>
      <c r="R97" s="139"/>
      <c r="S97" s="803"/>
      <c r="T97" s="812"/>
      <c r="U97" s="139"/>
      <c r="V97" s="803"/>
      <c r="W97" s="780"/>
      <c r="X97" s="141"/>
      <c r="Y97" s="815"/>
      <c r="Z97" s="806"/>
      <c r="AA97" s="808"/>
      <c r="AB97" s="61"/>
      <c r="AC97" s="61"/>
      <c r="AD97" s="793" t="s">
        <v>207</v>
      </c>
      <c r="AE97" s="793"/>
      <c r="AF97" s="100" t="s">
        <v>208</v>
      </c>
      <c r="AG97" s="86" t="s">
        <v>212</v>
      </c>
      <c r="AH97" s="100" t="s">
        <v>218</v>
      </c>
      <c r="AI97" s="100"/>
      <c r="AN97" s="100"/>
      <c r="AO97" s="100"/>
      <c r="AV97" s="102"/>
      <c r="AW97" s="102"/>
    </row>
    <row r="98" spans="1:49" s="79" customFormat="1" ht="16.149999999999999" customHeight="1" x14ac:dyDescent="0.15">
      <c r="A98" s="61"/>
      <c r="D98" s="327" t="s">
        <v>209</v>
      </c>
      <c r="E98" s="329" t="s">
        <v>319</v>
      </c>
      <c r="F98" s="330"/>
      <c r="G98" s="330"/>
      <c r="H98" s="330"/>
      <c r="I98" s="331"/>
      <c r="J98" s="332" t="s">
        <v>19</v>
      </c>
      <c r="K98" s="333"/>
      <c r="L98" s="333"/>
      <c r="M98" s="334"/>
      <c r="N98" s="779"/>
      <c r="O98" s="140"/>
      <c r="P98" s="781"/>
      <c r="Q98" s="785"/>
      <c r="R98" s="786"/>
      <c r="S98" s="787"/>
      <c r="T98" s="779"/>
      <c r="U98" s="140"/>
      <c r="V98" s="781"/>
      <c r="W98" s="779"/>
      <c r="X98" s="140"/>
      <c r="Y98" s="814"/>
      <c r="Z98" s="783"/>
      <c r="AA98" s="791"/>
      <c r="AB98" s="61"/>
      <c r="AC98" s="61"/>
      <c r="AD98" s="793" t="s">
        <v>214</v>
      </c>
      <c r="AE98" s="793"/>
      <c r="AF98" s="100" t="s">
        <v>209</v>
      </c>
      <c r="AG98" s="86" t="s">
        <v>212</v>
      </c>
      <c r="AH98" s="100" t="s">
        <v>210</v>
      </c>
      <c r="AI98" s="100"/>
      <c r="AN98" s="100"/>
      <c r="AO98" s="100"/>
      <c r="AV98" s="102"/>
      <c r="AW98" s="102"/>
    </row>
    <row r="99" spans="1:49" s="79" customFormat="1" ht="16.149999999999999" customHeight="1" x14ac:dyDescent="0.15">
      <c r="A99" s="61"/>
      <c r="D99" s="359"/>
      <c r="E99" s="351" t="s">
        <v>320</v>
      </c>
      <c r="F99" s="352"/>
      <c r="G99" s="352"/>
      <c r="H99" s="352"/>
      <c r="I99" s="353"/>
      <c r="J99" s="383" t="s">
        <v>19</v>
      </c>
      <c r="K99" s="384"/>
      <c r="L99" s="384"/>
      <c r="M99" s="385"/>
      <c r="N99" s="780"/>
      <c r="O99" s="139"/>
      <c r="P99" s="782"/>
      <c r="Q99" s="788"/>
      <c r="R99" s="789"/>
      <c r="S99" s="790"/>
      <c r="T99" s="780"/>
      <c r="U99" s="141"/>
      <c r="V99" s="782"/>
      <c r="W99" s="780"/>
      <c r="X99" s="141"/>
      <c r="Y99" s="815"/>
      <c r="Z99" s="784"/>
      <c r="AA99" s="792"/>
      <c r="AB99" s="61"/>
      <c r="AC99" s="61"/>
      <c r="AD99" s="793" t="s">
        <v>215</v>
      </c>
      <c r="AE99" s="793"/>
      <c r="AF99" s="100" t="s">
        <v>208</v>
      </c>
      <c r="AG99" s="86" t="s">
        <v>212</v>
      </c>
      <c r="AH99" s="100" t="s">
        <v>210</v>
      </c>
      <c r="AI99" s="100"/>
      <c r="AN99" s="100"/>
      <c r="AO99" s="100"/>
      <c r="AV99" s="102"/>
      <c r="AW99" s="102"/>
    </row>
    <row r="100" spans="1:49" s="79" customFormat="1" ht="16.149999999999999" customHeight="1" x14ac:dyDescent="0.15">
      <c r="A100" s="61"/>
      <c r="D100" s="327" t="s">
        <v>210</v>
      </c>
      <c r="E100" s="329" t="s">
        <v>321</v>
      </c>
      <c r="F100" s="330"/>
      <c r="G100" s="330"/>
      <c r="H100" s="330"/>
      <c r="I100" s="331"/>
      <c r="J100" s="332" t="s">
        <v>322</v>
      </c>
      <c r="K100" s="333"/>
      <c r="L100" s="333"/>
      <c r="M100" s="334"/>
      <c r="N100" s="779"/>
      <c r="O100" s="140"/>
      <c r="P100" s="781"/>
      <c r="Q100" s="779"/>
      <c r="R100" s="140"/>
      <c r="S100" s="781"/>
      <c r="T100" s="785"/>
      <c r="U100" s="786"/>
      <c r="V100" s="787"/>
      <c r="W100" s="779"/>
      <c r="X100" s="140"/>
      <c r="Y100" s="814"/>
      <c r="Z100" s="783"/>
      <c r="AA100" s="791"/>
      <c r="AB100" s="61"/>
      <c r="AC100" s="61"/>
      <c r="AD100" s="793" t="s">
        <v>234</v>
      </c>
      <c r="AE100" s="793"/>
      <c r="AF100" s="100" t="s">
        <v>209</v>
      </c>
      <c r="AG100" s="86" t="s">
        <v>212</v>
      </c>
      <c r="AH100" s="100" t="s">
        <v>218</v>
      </c>
      <c r="AI100" s="100"/>
      <c r="AN100" s="100"/>
      <c r="AO100" s="100"/>
      <c r="AV100" s="102"/>
      <c r="AW100" s="102"/>
    </row>
    <row r="101" spans="1:49" s="79" customFormat="1" ht="16.149999999999999" customHeight="1" x14ac:dyDescent="0.15">
      <c r="A101" s="61"/>
      <c r="D101" s="359"/>
      <c r="E101" s="351" t="s">
        <v>323</v>
      </c>
      <c r="F101" s="352"/>
      <c r="G101" s="352"/>
      <c r="H101" s="352"/>
      <c r="I101" s="353"/>
      <c r="J101" s="383" t="s">
        <v>322</v>
      </c>
      <c r="K101" s="384"/>
      <c r="L101" s="384"/>
      <c r="M101" s="385"/>
      <c r="N101" s="780"/>
      <c r="O101" s="145"/>
      <c r="P101" s="782"/>
      <c r="Q101" s="780"/>
      <c r="R101" s="145"/>
      <c r="S101" s="782"/>
      <c r="T101" s="788"/>
      <c r="U101" s="789"/>
      <c r="V101" s="790"/>
      <c r="W101" s="780"/>
      <c r="X101" s="141"/>
      <c r="Y101" s="815"/>
      <c r="Z101" s="784"/>
      <c r="AA101" s="792"/>
      <c r="AB101" s="61"/>
      <c r="AC101" s="61"/>
      <c r="AD101" s="793" t="s">
        <v>235</v>
      </c>
      <c r="AE101" s="793"/>
      <c r="AF101" s="100" t="s">
        <v>208</v>
      </c>
      <c r="AG101" s="86" t="s">
        <v>212</v>
      </c>
      <c r="AH101" s="100" t="s">
        <v>209</v>
      </c>
      <c r="AI101" s="100"/>
      <c r="AN101" s="100"/>
      <c r="AO101" s="100"/>
      <c r="AV101" s="102"/>
      <c r="AW101" s="102"/>
    </row>
    <row r="102" spans="1:49" s="79" customFormat="1" ht="16.149999999999999" customHeight="1" x14ac:dyDescent="0.15">
      <c r="A102" s="61"/>
      <c r="D102" s="327" t="s">
        <v>218</v>
      </c>
      <c r="E102" s="329" t="s">
        <v>324</v>
      </c>
      <c r="F102" s="330"/>
      <c r="G102" s="330"/>
      <c r="H102" s="330"/>
      <c r="I102" s="331"/>
      <c r="J102" s="332" t="s">
        <v>18</v>
      </c>
      <c r="K102" s="333"/>
      <c r="L102" s="333"/>
      <c r="M102" s="334"/>
      <c r="N102" s="779"/>
      <c r="O102" s="140"/>
      <c r="P102" s="781"/>
      <c r="Q102" s="779"/>
      <c r="R102" s="140"/>
      <c r="S102" s="781"/>
      <c r="T102" s="779"/>
      <c r="U102" s="140"/>
      <c r="V102" s="781"/>
      <c r="W102" s="785"/>
      <c r="X102" s="786"/>
      <c r="Y102" s="786"/>
      <c r="Z102" s="783"/>
      <c r="AA102" s="791"/>
      <c r="AB102" s="61"/>
      <c r="AC102" s="61"/>
      <c r="AD102" s="793" t="s">
        <v>237</v>
      </c>
      <c r="AE102" s="793"/>
      <c r="AF102" s="100" t="s">
        <v>210</v>
      </c>
      <c r="AG102" s="86" t="s">
        <v>212</v>
      </c>
      <c r="AH102" s="100" t="s">
        <v>218</v>
      </c>
      <c r="AI102" s="100"/>
      <c r="AN102" s="100"/>
      <c r="AO102" s="100"/>
      <c r="AV102" s="102"/>
      <c r="AW102" s="102"/>
    </row>
    <row r="103" spans="1:49" s="79" customFormat="1" ht="16.149999999999999" customHeight="1" thickBot="1" x14ac:dyDescent="0.2">
      <c r="A103" s="61"/>
      <c r="D103" s="328"/>
      <c r="E103" s="439" t="s">
        <v>325</v>
      </c>
      <c r="F103" s="440"/>
      <c r="G103" s="440"/>
      <c r="H103" s="440"/>
      <c r="I103" s="441"/>
      <c r="J103" s="442" t="s">
        <v>18</v>
      </c>
      <c r="K103" s="443"/>
      <c r="L103" s="443"/>
      <c r="M103" s="444"/>
      <c r="N103" s="794"/>
      <c r="O103" s="146"/>
      <c r="P103" s="795"/>
      <c r="Q103" s="794"/>
      <c r="R103" s="142"/>
      <c r="S103" s="795"/>
      <c r="T103" s="794"/>
      <c r="U103" s="142"/>
      <c r="V103" s="795"/>
      <c r="W103" s="797"/>
      <c r="X103" s="798"/>
      <c r="Y103" s="798"/>
      <c r="Z103" s="800"/>
      <c r="AA103" s="801"/>
      <c r="AB103" s="61"/>
      <c r="AC103" s="61"/>
      <c r="AD103" s="61"/>
      <c r="AE103" s="61"/>
      <c r="AF103" s="61"/>
      <c r="AG103" s="65"/>
      <c r="AH103" s="61"/>
      <c r="AI103" s="61"/>
      <c r="AN103" s="61"/>
      <c r="AO103" s="61"/>
      <c r="AV103" s="61"/>
      <c r="AW103" s="61"/>
    </row>
    <row r="104" spans="1:49" s="61" customFormat="1" ht="16.149999999999999" customHeight="1" x14ac:dyDescent="0.15"/>
    <row r="105" spans="1:49" s="61" customFormat="1" ht="16.149999999999999" customHeight="1" thickBot="1" x14ac:dyDescent="0.2">
      <c r="D105" s="67" t="s">
        <v>214</v>
      </c>
      <c r="E105" s="68"/>
      <c r="F105" s="68"/>
      <c r="G105" s="68"/>
      <c r="H105" s="68"/>
      <c r="I105" s="68"/>
      <c r="J105" s="69"/>
      <c r="K105" s="69"/>
      <c r="L105" s="69"/>
      <c r="M105" s="69"/>
      <c r="N105" s="69"/>
      <c r="O105" s="69"/>
      <c r="P105" s="69"/>
      <c r="Q105" s="69"/>
      <c r="R105" s="67"/>
      <c r="S105" s="70" t="s">
        <v>9</v>
      </c>
      <c r="T105" s="70"/>
      <c r="U105" s="70"/>
      <c r="V105" s="70"/>
    </row>
    <row r="106" spans="1:49" s="79" customFormat="1" ht="16.149999999999999" customHeight="1" thickBot="1" x14ac:dyDescent="0.2">
      <c r="D106" s="96" t="s">
        <v>8</v>
      </c>
      <c r="E106" s="386" t="s">
        <v>7</v>
      </c>
      <c r="F106" s="387"/>
      <c r="G106" s="387"/>
      <c r="H106" s="387"/>
      <c r="I106" s="388"/>
      <c r="J106" s="386" t="s">
        <v>6</v>
      </c>
      <c r="K106" s="387"/>
      <c r="L106" s="387"/>
      <c r="M106" s="388"/>
      <c r="N106" s="395" t="s">
        <v>239</v>
      </c>
      <c r="O106" s="396"/>
      <c r="P106" s="397"/>
      <c r="Q106" s="398" t="s">
        <v>240</v>
      </c>
      <c r="R106" s="399"/>
      <c r="S106" s="400"/>
      <c r="T106" s="398" t="s">
        <v>241</v>
      </c>
      <c r="U106" s="399"/>
      <c r="V106" s="400"/>
      <c r="W106" s="398" t="s">
        <v>242</v>
      </c>
      <c r="X106" s="399"/>
      <c r="Y106" s="399"/>
      <c r="Z106" s="98" t="s">
        <v>2</v>
      </c>
      <c r="AA106" s="161" t="s">
        <v>1</v>
      </c>
      <c r="AB106" s="61"/>
      <c r="AC106" s="61"/>
      <c r="AD106" s="813" t="s">
        <v>211</v>
      </c>
      <c r="AE106" s="813"/>
      <c r="AF106" s="813"/>
      <c r="AG106" s="357" t="s">
        <v>218</v>
      </c>
      <c r="AH106" s="357"/>
      <c r="AI106" s="77"/>
      <c r="AN106" s="77"/>
      <c r="AO106" s="77"/>
    </row>
    <row r="107" spans="1:49" s="79" customFormat="1" ht="16.149999999999999" customHeight="1" x14ac:dyDescent="0.15">
      <c r="A107" s="61"/>
      <c r="D107" s="358" t="s">
        <v>239</v>
      </c>
      <c r="E107" s="420" t="s">
        <v>326</v>
      </c>
      <c r="F107" s="421"/>
      <c r="G107" s="421"/>
      <c r="H107" s="421"/>
      <c r="I107" s="422"/>
      <c r="J107" s="423" t="s">
        <v>18</v>
      </c>
      <c r="K107" s="424"/>
      <c r="L107" s="424"/>
      <c r="M107" s="425"/>
      <c r="N107" s="809"/>
      <c r="O107" s="810"/>
      <c r="P107" s="811"/>
      <c r="Q107" s="804"/>
      <c r="R107" s="138"/>
      <c r="S107" s="802"/>
      <c r="T107" s="804"/>
      <c r="U107" s="138"/>
      <c r="V107" s="802"/>
      <c r="W107" s="804"/>
      <c r="X107" s="138"/>
      <c r="Y107" s="802"/>
      <c r="Z107" s="805"/>
      <c r="AA107" s="807"/>
      <c r="AB107" s="61"/>
      <c r="AC107" s="61"/>
      <c r="AD107" s="83" t="s">
        <v>16</v>
      </c>
      <c r="AE107" s="82"/>
      <c r="AF107" s="82"/>
      <c r="AG107" s="82"/>
      <c r="AH107" s="61"/>
      <c r="AI107" s="61"/>
      <c r="AN107" s="61"/>
      <c r="AO107" s="61"/>
    </row>
    <row r="108" spans="1:49" s="79" customFormat="1" ht="16.149999999999999" customHeight="1" x14ac:dyDescent="0.15">
      <c r="A108" s="61"/>
      <c r="D108" s="359"/>
      <c r="E108" s="351" t="s">
        <v>327</v>
      </c>
      <c r="F108" s="352"/>
      <c r="G108" s="352"/>
      <c r="H108" s="352"/>
      <c r="I108" s="353"/>
      <c r="J108" s="383" t="s">
        <v>19</v>
      </c>
      <c r="K108" s="384"/>
      <c r="L108" s="384"/>
      <c r="M108" s="385"/>
      <c r="N108" s="809"/>
      <c r="O108" s="810"/>
      <c r="P108" s="811"/>
      <c r="Q108" s="812"/>
      <c r="R108" s="139"/>
      <c r="S108" s="803"/>
      <c r="T108" s="812"/>
      <c r="U108" s="139"/>
      <c r="V108" s="803"/>
      <c r="W108" s="780"/>
      <c r="X108" s="141"/>
      <c r="Y108" s="782"/>
      <c r="Z108" s="806"/>
      <c r="AA108" s="808"/>
      <c r="AB108" s="61"/>
      <c r="AC108" s="61"/>
      <c r="AD108" s="793" t="s">
        <v>207</v>
      </c>
      <c r="AE108" s="793"/>
      <c r="AF108" s="100" t="s">
        <v>239</v>
      </c>
      <c r="AG108" s="86" t="s">
        <v>212</v>
      </c>
      <c r="AH108" s="100" t="s">
        <v>242</v>
      </c>
      <c r="AI108" s="100"/>
      <c r="AN108" s="100"/>
      <c r="AO108" s="100"/>
      <c r="AV108" s="102"/>
      <c r="AW108" s="102"/>
    </row>
    <row r="109" spans="1:49" s="79" customFormat="1" ht="16.149999999999999" customHeight="1" x14ac:dyDescent="0.15">
      <c r="A109" s="61"/>
      <c r="D109" s="327" t="s">
        <v>240</v>
      </c>
      <c r="E109" s="329" t="s">
        <v>328</v>
      </c>
      <c r="F109" s="330"/>
      <c r="G109" s="330"/>
      <c r="H109" s="330"/>
      <c r="I109" s="331"/>
      <c r="J109" s="332" t="s">
        <v>308</v>
      </c>
      <c r="K109" s="333"/>
      <c r="L109" s="333"/>
      <c r="M109" s="334"/>
      <c r="N109" s="779"/>
      <c r="O109" s="140"/>
      <c r="P109" s="781"/>
      <c r="Q109" s="785"/>
      <c r="R109" s="786"/>
      <c r="S109" s="787"/>
      <c r="T109" s="779"/>
      <c r="U109" s="140"/>
      <c r="V109" s="781"/>
      <c r="W109" s="779"/>
      <c r="X109" s="140"/>
      <c r="Y109" s="781"/>
      <c r="Z109" s="783"/>
      <c r="AA109" s="791"/>
      <c r="AB109" s="61"/>
      <c r="AC109" s="61"/>
      <c r="AD109" s="793" t="s">
        <v>214</v>
      </c>
      <c r="AE109" s="793"/>
      <c r="AF109" s="100" t="s">
        <v>240</v>
      </c>
      <c r="AG109" s="86" t="s">
        <v>212</v>
      </c>
      <c r="AH109" s="100" t="s">
        <v>241</v>
      </c>
      <c r="AI109" s="100"/>
      <c r="AN109" s="100"/>
      <c r="AO109" s="100"/>
      <c r="AV109" s="102"/>
      <c r="AW109" s="102"/>
    </row>
    <row r="110" spans="1:49" s="79" customFormat="1" ht="16.149999999999999" customHeight="1" x14ac:dyDescent="0.15">
      <c r="A110" s="61"/>
      <c r="D110" s="359"/>
      <c r="E110" s="351" t="s">
        <v>329</v>
      </c>
      <c r="F110" s="352"/>
      <c r="G110" s="352"/>
      <c r="H110" s="352"/>
      <c r="I110" s="353"/>
      <c r="J110" s="383" t="s">
        <v>19</v>
      </c>
      <c r="K110" s="384"/>
      <c r="L110" s="384"/>
      <c r="M110" s="385"/>
      <c r="N110" s="780"/>
      <c r="O110" s="139"/>
      <c r="P110" s="782"/>
      <c r="Q110" s="788"/>
      <c r="R110" s="789"/>
      <c r="S110" s="790"/>
      <c r="T110" s="780"/>
      <c r="U110" s="141"/>
      <c r="V110" s="782"/>
      <c r="W110" s="780"/>
      <c r="X110" s="141"/>
      <c r="Y110" s="782"/>
      <c r="Z110" s="784"/>
      <c r="AA110" s="792"/>
      <c r="AB110" s="61"/>
      <c r="AC110" s="61"/>
      <c r="AD110" s="793" t="s">
        <v>215</v>
      </c>
      <c r="AE110" s="793"/>
      <c r="AF110" s="100" t="s">
        <v>239</v>
      </c>
      <c r="AG110" s="86" t="s">
        <v>212</v>
      </c>
      <c r="AH110" s="100" t="s">
        <v>241</v>
      </c>
      <c r="AI110" s="100"/>
      <c r="AN110" s="100"/>
      <c r="AO110" s="100"/>
      <c r="AV110" s="102"/>
      <c r="AW110" s="102"/>
    </row>
    <row r="111" spans="1:49" s="79" customFormat="1" ht="16.149999999999999" customHeight="1" x14ac:dyDescent="0.15">
      <c r="A111" s="61"/>
      <c r="D111" s="327" t="s">
        <v>241</v>
      </c>
      <c r="E111" s="329" t="s">
        <v>330</v>
      </c>
      <c r="F111" s="330"/>
      <c r="G111" s="330"/>
      <c r="H111" s="330"/>
      <c r="I111" s="331"/>
      <c r="J111" s="332" t="s">
        <v>19</v>
      </c>
      <c r="K111" s="333"/>
      <c r="L111" s="333"/>
      <c r="M111" s="334"/>
      <c r="N111" s="779"/>
      <c r="O111" s="140"/>
      <c r="P111" s="781"/>
      <c r="Q111" s="779"/>
      <c r="R111" s="140"/>
      <c r="S111" s="781"/>
      <c r="T111" s="785"/>
      <c r="U111" s="786"/>
      <c r="V111" s="787"/>
      <c r="W111" s="779"/>
      <c r="X111" s="140"/>
      <c r="Y111" s="781"/>
      <c r="Z111" s="783"/>
      <c r="AA111" s="791"/>
      <c r="AB111" s="61"/>
      <c r="AC111" s="61"/>
      <c r="AD111" s="793" t="s">
        <v>234</v>
      </c>
      <c r="AE111" s="793"/>
      <c r="AF111" s="100" t="s">
        <v>240</v>
      </c>
      <c r="AG111" s="86" t="s">
        <v>212</v>
      </c>
      <c r="AH111" s="100" t="s">
        <v>242</v>
      </c>
      <c r="AI111" s="100"/>
      <c r="AN111" s="100"/>
      <c r="AO111" s="100"/>
      <c r="AV111" s="102"/>
      <c r="AW111" s="102"/>
    </row>
    <row r="112" spans="1:49" s="79" customFormat="1" ht="16.149999999999999" customHeight="1" x14ac:dyDescent="0.15">
      <c r="A112" s="61"/>
      <c r="D112" s="359"/>
      <c r="E112" s="351" t="s">
        <v>331</v>
      </c>
      <c r="F112" s="352"/>
      <c r="G112" s="352"/>
      <c r="H112" s="352"/>
      <c r="I112" s="353"/>
      <c r="J112" s="383" t="s">
        <v>19</v>
      </c>
      <c r="K112" s="384"/>
      <c r="L112" s="384"/>
      <c r="M112" s="385"/>
      <c r="N112" s="780"/>
      <c r="O112" s="145"/>
      <c r="P112" s="782"/>
      <c r="Q112" s="780"/>
      <c r="R112" s="145"/>
      <c r="S112" s="782"/>
      <c r="T112" s="788"/>
      <c r="U112" s="789"/>
      <c r="V112" s="790"/>
      <c r="W112" s="780"/>
      <c r="X112" s="141"/>
      <c r="Y112" s="782"/>
      <c r="Z112" s="784"/>
      <c r="AA112" s="792"/>
      <c r="AB112" s="61"/>
      <c r="AC112" s="61"/>
      <c r="AD112" s="793" t="s">
        <v>235</v>
      </c>
      <c r="AE112" s="793"/>
      <c r="AF112" s="100" t="s">
        <v>239</v>
      </c>
      <c r="AG112" s="86" t="s">
        <v>212</v>
      </c>
      <c r="AH112" s="100" t="s">
        <v>240</v>
      </c>
      <c r="AI112" s="100"/>
      <c r="AN112" s="100"/>
      <c r="AO112" s="100"/>
      <c r="AV112" s="102"/>
      <c r="AW112" s="102"/>
    </row>
    <row r="113" spans="1:53" s="79" customFormat="1" ht="16.149999999999999" customHeight="1" x14ac:dyDescent="0.15">
      <c r="A113" s="61"/>
      <c r="D113" s="327" t="s">
        <v>242</v>
      </c>
      <c r="E113" s="329" t="s">
        <v>332</v>
      </c>
      <c r="F113" s="330"/>
      <c r="G113" s="330"/>
      <c r="H113" s="330"/>
      <c r="I113" s="331"/>
      <c r="J113" s="332" t="s">
        <v>333</v>
      </c>
      <c r="K113" s="333"/>
      <c r="L113" s="333"/>
      <c r="M113" s="334"/>
      <c r="N113" s="779"/>
      <c r="O113" s="140"/>
      <c r="P113" s="781"/>
      <c r="Q113" s="779"/>
      <c r="R113" s="140"/>
      <c r="S113" s="781"/>
      <c r="T113" s="779"/>
      <c r="U113" s="140"/>
      <c r="V113" s="781"/>
      <c r="W113" s="785"/>
      <c r="X113" s="786"/>
      <c r="Y113" s="796"/>
      <c r="Z113" s="783"/>
      <c r="AA113" s="791"/>
      <c r="AB113" s="61"/>
      <c r="AC113" s="61"/>
      <c r="AD113" s="793" t="s">
        <v>237</v>
      </c>
      <c r="AE113" s="793"/>
      <c r="AF113" s="100" t="s">
        <v>241</v>
      </c>
      <c r="AG113" s="86" t="s">
        <v>212</v>
      </c>
      <c r="AH113" s="100" t="s">
        <v>242</v>
      </c>
      <c r="AI113" s="100"/>
      <c r="AN113" s="100"/>
      <c r="AO113" s="100"/>
      <c r="AV113" s="102"/>
      <c r="AW113" s="102"/>
    </row>
    <row r="114" spans="1:53" s="79" customFormat="1" ht="16.149999999999999" customHeight="1" thickBot="1" x14ac:dyDescent="0.2">
      <c r="A114" s="61"/>
      <c r="D114" s="328"/>
      <c r="E114" s="439" t="s">
        <v>334</v>
      </c>
      <c r="F114" s="440"/>
      <c r="G114" s="440"/>
      <c r="H114" s="440"/>
      <c r="I114" s="441"/>
      <c r="J114" s="442" t="s">
        <v>333</v>
      </c>
      <c r="K114" s="443"/>
      <c r="L114" s="443"/>
      <c r="M114" s="444"/>
      <c r="N114" s="794"/>
      <c r="O114" s="146"/>
      <c r="P114" s="795"/>
      <c r="Q114" s="794"/>
      <c r="R114" s="142"/>
      <c r="S114" s="795"/>
      <c r="T114" s="794"/>
      <c r="U114" s="142"/>
      <c r="V114" s="795"/>
      <c r="W114" s="797"/>
      <c r="X114" s="798"/>
      <c r="Y114" s="799"/>
      <c r="Z114" s="800"/>
      <c r="AA114" s="801"/>
      <c r="AB114" s="61"/>
      <c r="AC114" s="61"/>
      <c r="AD114" s="61"/>
      <c r="AE114" s="61"/>
      <c r="AF114" s="61"/>
      <c r="AG114" s="65"/>
      <c r="AH114" s="61"/>
      <c r="AI114" s="61"/>
      <c r="AN114" s="61"/>
      <c r="AO114" s="61"/>
      <c r="AV114" s="61"/>
      <c r="AW114" s="61"/>
    </row>
    <row r="115" spans="1:53" s="61" customFormat="1" ht="16.149999999999999" customHeight="1" x14ac:dyDescent="0.15"/>
    <row r="116" spans="1:53" s="61" customFormat="1" ht="16.149999999999999" customHeight="1" x14ac:dyDescent="0.15"/>
    <row r="117" spans="1:53" s="61" customFormat="1" ht="16.149999999999999" customHeight="1" x14ac:dyDescent="0.15">
      <c r="D117" s="62" t="s">
        <v>247</v>
      </c>
    </row>
    <row r="118" spans="1:53" s="61" customFormat="1" ht="16.149999999999999" customHeight="1" x14ac:dyDescent="0.15"/>
    <row r="119" spans="1:53" s="61" customFormat="1" ht="16.149999999999999" customHeight="1" x14ac:dyDescent="0.15">
      <c r="D119" s="343">
        <v>1</v>
      </c>
      <c r="E119" s="773" t="s">
        <v>225</v>
      </c>
      <c r="F119" s="774"/>
      <c r="G119" s="774"/>
      <c r="H119" s="774"/>
      <c r="I119" s="775"/>
      <c r="J119" s="332"/>
      <c r="K119" s="333"/>
      <c r="L119" s="333"/>
      <c r="M119" s="334"/>
      <c r="N119" s="79"/>
      <c r="V119" s="343">
        <v>1</v>
      </c>
      <c r="W119" s="773" t="s">
        <v>227</v>
      </c>
      <c r="X119" s="774"/>
      <c r="Y119" s="774"/>
      <c r="Z119" s="774"/>
      <c r="AA119" s="775"/>
      <c r="AB119" s="765"/>
      <c r="AC119" s="766"/>
      <c r="AD119" s="766"/>
      <c r="AE119" s="767"/>
      <c r="AF119" s="79"/>
    </row>
    <row r="120" spans="1:53" s="61" customFormat="1" ht="16.149999999999999" customHeight="1" x14ac:dyDescent="0.15">
      <c r="D120" s="344"/>
      <c r="E120" s="776"/>
      <c r="F120" s="777"/>
      <c r="G120" s="777"/>
      <c r="H120" s="777"/>
      <c r="I120" s="778"/>
      <c r="J120" s="383"/>
      <c r="K120" s="384"/>
      <c r="L120" s="384"/>
      <c r="M120" s="385"/>
      <c r="N120" s="89"/>
      <c r="O120" s="90"/>
      <c r="V120" s="344"/>
      <c r="W120" s="776"/>
      <c r="X120" s="777"/>
      <c r="Y120" s="777"/>
      <c r="Z120" s="777"/>
      <c r="AA120" s="778"/>
      <c r="AB120" s="770"/>
      <c r="AC120" s="771"/>
      <c r="AD120" s="771"/>
      <c r="AE120" s="772"/>
      <c r="AF120" s="89"/>
      <c r="AG120" s="90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</row>
    <row r="121" spans="1:53" s="61" customFormat="1" ht="16.149999999999999" customHeight="1" x14ac:dyDescent="0.15">
      <c r="D121" s="65"/>
      <c r="E121" s="65"/>
      <c r="F121" s="65"/>
      <c r="G121" s="65"/>
      <c r="H121" s="65"/>
      <c r="I121" s="65"/>
      <c r="J121" s="79"/>
      <c r="K121" s="79"/>
      <c r="L121" s="79"/>
      <c r="M121" s="79"/>
      <c r="N121" s="79"/>
      <c r="O121" s="92"/>
      <c r="P121" s="93"/>
      <c r="V121" s="65"/>
      <c r="W121" s="65"/>
      <c r="X121" s="65"/>
      <c r="Y121" s="65"/>
      <c r="Z121" s="65"/>
      <c r="AA121" s="65"/>
      <c r="AB121" s="143"/>
      <c r="AC121" s="143"/>
      <c r="AD121" s="143"/>
      <c r="AE121" s="143"/>
      <c r="AF121" s="79"/>
      <c r="AG121" s="92"/>
      <c r="AH121" s="93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</row>
    <row r="122" spans="1:53" s="61" customFormat="1" ht="16.149999999999999" customHeight="1" x14ac:dyDescent="0.15">
      <c r="D122" s="65"/>
      <c r="E122" s="65"/>
      <c r="F122" s="65"/>
      <c r="G122" s="65"/>
      <c r="H122" s="65"/>
      <c r="I122" s="65"/>
      <c r="J122" s="79"/>
      <c r="K122" s="79"/>
      <c r="L122" s="79"/>
      <c r="M122" s="79"/>
      <c r="N122" s="79"/>
      <c r="O122" s="92"/>
      <c r="V122" s="65"/>
      <c r="W122" s="65"/>
      <c r="X122" s="65"/>
      <c r="Y122" s="65"/>
      <c r="Z122" s="65"/>
      <c r="AA122" s="65"/>
      <c r="AB122" s="143"/>
      <c r="AC122" s="143"/>
      <c r="AD122" s="143"/>
      <c r="AE122" s="143"/>
      <c r="AF122" s="79"/>
      <c r="AG122" s="92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spans="1:53" s="61" customFormat="1" ht="16.149999999999999" customHeight="1" x14ac:dyDescent="0.15">
      <c r="D123" s="343">
        <v>2</v>
      </c>
      <c r="E123" s="773" t="s">
        <v>226</v>
      </c>
      <c r="F123" s="774"/>
      <c r="G123" s="774"/>
      <c r="H123" s="774"/>
      <c r="I123" s="775"/>
      <c r="J123" s="332"/>
      <c r="K123" s="763"/>
      <c r="L123" s="763"/>
      <c r="M123" s="764"/>
      <c r="N123" s="94"/>
      <c r="O123" s="95"/>
      <c r="V123" s="343">
        <v>2</v>
      </c>
      <c r="W123" s="773" t="s">
        <v>229</v>
      </c>
      <c r="X123" s="774"/>
      <c r="Y123" s="774"/>
      <c r="Z123" s="774"/>
      <c r="AA123" s="775"/>
      <c r="AB123" s="765"/>
      <c r="AC123" s="766"/>
      <c r="AD123" s="766"/>
      <c r="AE123" s="767"/>
      <c r="AF123" s="94"/>
      <c r="AG123" s="95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spans="1:53" s="61" customFormat="1" ht="16.149999999999999" customHeight="1" x14ac:dyDescent="0.15">
      <c r="D124" s="344"/>
      <c r="E124" s="776"/>
      <c r="F124" s="777"/>
      <c r="G124" s="777"/>
      <c r="H124" s="777"/>
      <c r="I124" s="778"/>
      <c r="J124" s="383"/>
      <c r="K124" s="768"/>
      <c r="L124" s="768"/>
      <c r="M124" s="769"/>
      <c r="N124" s="79"/>
      <c r="V124" s="344"/>
      <c r="W124" s="776"/>
      <c r="X124" s="777"/>
      <c r="Y124" s="777"/>
      <c r="Z124" s="777"/>
      <c r="AA124" s="778"/>
      <c r="AB124" s="770"/>
      <c r="AC124" s="771"/>
      <c r="AD124" s="771"/>
      <c r="AE124" s="772"/>
      <c r="AF124" s="79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</row>
    <row r="125" spans="1:53" s="61" customFormat="1" ht="16.149999999999999" customHeight="1" x14ac:dyDescent="0.15">
      <c r="AB125" s="144"/>
      <c r="AC125" s="144"/>
      <c r="AD125" s="144"/>
      <c r="AE125" s="144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</row>
    <row r="126" spans="1:53" s="61" customFormat="1" ht="16.149999999999999" customHeight="1" x14ac:dyDescent="0.15">
      <c r="AB126" s="144"/>
      <c r="AC126" s="144"/>
      <c r="AD126" s="144"/>
      <c r="AE126" s="144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spans="1:53" s="61" customFormat="1" ht="16.149999999999999" customHeight="1" x14ac:dyDescent="0.15">
      <c r="AB127" s="144"/>
      <c r="AC127" s="144"/>
      <c r="AD127" s="144"/>
      <c r="AE127" s="144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spans="1:53" s="61" customFormat="1" ht="16.149999999999999" customHeight="1" x14ac:dyDescent="0.15">
      <c r="D128" s="343">
        <v>1</v>
      </c>
      <c r="E128" s="773" t="s">
        <v>228</v>
      </c>
      <c r="F128" s="774"/>
      <c r="G128" s="774"/>
      <c r="H128" s="774"/>
      <c r="I128" s="775"/>
      <c r="J128" s="332"/>
      <c r="K128" s="333"/>
      <c r="L128" s="333"/>
      <c r="M128" s="334"/>
      <c r="N128" s="79"/>
      <c r="V128" s="343">
        <v>1</v>
      </c>
      <c r="W128" s="773" t="s">
        <v>248</v>
      </c>
      <c r="X128" s="774"/>
      <c r="Y128" s="774"/>
      <c r="Z128" s="774"/>
      <c r="AA128" s="775"/>
      <c r="AB128" s="765"/>
      <c r="AC128" s="766"/>
      <c r="AD128" s="766"/>
      <c r="AE128" s="767"/>
      <c r="AF128" s="79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spans="4:53" s="61" customFormat="1" ht="16.149999999999999" customHeight="1" x14ac:dyDescent="0.15">
      <c r="D129" s="344"/>
      <c r="E129" s="776"/>
      <c r="F129" s="777"/>
      <c r="G129" s="777"/>
      <c r="H129" s="777"/>
      <c r="I129" s="778"/>
      <c r="J129" s="383"/>
      <c r="K129" s="384"/>
      <c r="L129" s="384"/>
      <c r="M129" s="385"/>
      <c r="N129" s="89"/>
      <c r="O129" s="90"/>
      <c r="V129" s="344"/>
      <c r="W129" s="776"/>
      <c r="X129" s="777"/>
      <c r="Y129" s="777"/>
      <c r="Z129" s="777"/>
      <c r="AA129" s="778"/>
      <c r="AB129" s="770"/>
      <c r="AC129" s="771"/>
      <c r="AD129" s="771"/>
      <c r="AE129" s="772"/>
      <c r="AF129" s="89"/>
      <c r="AG129" s="90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</row>
    <row r="130" spans="4:53" s="61" customFormat="1" ht="16.149999999999999" customHeight="1" x14ac:dyDescent="0.15">
      <c r="D130" s="65"/>
      <c r="E130" s="65"/>
      <c r="F130" s="65"/>
      <c r="G130" s="65"/>
      <c r="H130" s="65"/>
      <c r="I130" s="65"/>
      <c r="J130" s="79"/>
      <c r="K130" s="79"/>
      <c r="L130" s="79"/>
      <c r="M130" s="79"/>
      <c r="N130" s="79"/>
      <c r="O130" s="92"/>
      <c r="P130" s="93"/>
      <c r="V130" s="65"/>
      <c r="W130" s="65"/>
      <c r="X130" s="65"/>
      <c r="Y130" s="65"/>
      <c r="Z130" s="65"/>
      <c r="AA130" s="65"/>
      <c r="AB130" s="143"/>
      <c r="AC130" s="143"/>
      <c r="AD130" s="143"/>
      <c r="AE130" s="143"/>
      <c r="AF130" s="79"/>
      <c r="AG130" s="92"/>
      <c r="AH130" s="93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</row>
    <row r="131" spans="4:53" s="61" customFormat="1" ht="16.149999999999999" customHeight="1" x14ac:dyDescent="0.15">
      <c r="D131" s="65"/>
      <c r="E131" s="65"/>
      <c r="F131" s="65"/>
      <c r="G131" s="65"/>
      <c r="H131" s="65"/>
      <c r="I131" s="65"/>
      <c r="J131" s="79"/>
      <c r="K131" s="79"/>
      <c r="L131" s="79"/>
      <c r="M131" s="79"/>
      <c r="N131" s="79"/>
      <c r="O131" s="92"/>
      <c r="V131" s="65"/>
      <c r="W131" s="65"/>
      <c r="X131" s="65"/>
      <c r="Y131" s="65"/>
      <c r="Z131" s="65"/>
      <c r="AA131" s="65"/>
      <c r="AB131" s="143"/>
      <c r="AC131" s="143"/>
      <c r="AD131" s="143"/>
      <c r="AE131" s="143"/>
      <c r="AF131" s="79"/>
      <c r="AG131" s="92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</row>
    <row r="132" spans="4:53" s="61" customFormat="1" ht="16.149999999999999" customHeight="1" x14ac:dyDescent="0.15">
      <c r="D132" s="343">
        <v>2</v>
      </c>
      <c r="E132" s="773" t="s">
        <v>230</v>
      </c>
      <c r="F132" s="774"/>
      <c r="G132" s="774"/>
      <c r="H132" s="774"/>
      <c r="I132" s="775"/>
      <c r="J132" s="332"/>
      <c r="K132" s="763"/>
      <c r="L132" s="763"/>
      <c r="M132" s="764"/>
      <c r="N132" s="94"/>
      <c r="O132" s="95"/>
      <c r="V132" s="343">
        <v>2</v>
      </c>
      <c r="W132" s="773" t="s">
        <v>249</v>
      </c>
      <c r="X132" s="774"/>
      <c r="Y132" s="774"/>
      <c r="Z132" s="774"/>
      <c r="AA132" s="775"/>
      <c r="AB132" s="765"/>
      <c r="AC132" s="766"/>
      <c r="AD132" s="766"/>
      <c r="AE132" s="767"/>
      <c r="AF132" s="94"/>
      <c r="AG132" s="95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</row>
    <row r="133" spans="4:53" s="61" customFormat="1" ht="16.149999999999999" customHeight="1" x14ac:dyDescent="0.15">
      <c r="D133" s="344"/>
      <c r="E133" s="776"/>
      <c r="F133" s="777"/>
      <c r="G133" s="777"/>
      <c r="H133" s="777"/>
      <c r="I133" s="778"/>
      <c r="J133" s="383"/>
      <c r="K133" s="768"/>
      <c r="L133" s="768"/>
      <c r="M133" s="769"/>
      <c r="N133" s="79"/>
      <c r="V133" s="344"/>
      <c r="W133" s="776"/>
      <c r="X133" s="777"/>
      <c r="Y133" s="777"/>
      <c r="Z133" s="777"/>
      <c r="AA133" s="778"/>
      <c r="AB133" s="770"/>
      <c r="AC133" s="771"/>
      <c r="AD133" s="771"/>
      <c r="AE133" s="772"/>
      <c r="AF133" s="79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</row>
    <row r="134" spans="4:53" s="61" customFormat="1" ht="16.149999999999999" customHeight="1" x14ac:dyDescent="0.15">
      <c r="E134" s="144"/>
      <c r="F134" s="144"/>
      <c r="G134" s="144"/>
      <c r="H134" s="144"/>
      <c r="I134" s="144"/>
      <c r="J134" s="144"/>
      <c r="K134" s="144"/>
      <c r="L134" s="144"/>
      <c r="M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</row>
    <row r="135" spans="4:53" s="61" customFormat="1" ht="16.149999999999999" customHeight="1" x14ac:dyDescent="0.15"/>
    <row r="136" spans="4:53" s="61" customFormat="1" ht="16.149999999999999" customHeight="1" x14ac:dyDescent="0.15"/>
    <row r="137" spans="4:53" s="61" customFormat="1" ht="16.149999999999999" customHeight="1" x14ac:dyDescent="0.15"/>
    <row r="138" spans="4:53" s="61" customFormat="1" ht="16.149999999999999" customHeight="1" x14ac:dyDescent="0.15"/>
    <row r="139" spans="4:53" s="61" customFormat="1" ht="16.149999999999999" customHeight="1" x14ac:dyDescent="0.15"/>
    <row r="140" spans="4:53" s="61" customFormat="1" ht="16.149999999999999" customHeight="1" x14ac:dyDescent="0.15"/>
    <row r="141" spans="4:53" s="61" customFormat="1" ht="16.149999999999999" customHeight="1" x14ac:dyDescent="0.15"/>
    <row r="142" spans="4:53" s="61" customFormat="1" ht="16.149999999999999" customHeight="1" x14ac:dyDescent="0.15"/>
    <row r="143" spans="4:53" s="61" customFormat="1" ht="16.149999999999999" customHeight="1" x14ac:dyDescent="0.15"/>
    <row r="144" spans="4:53" s="61" customFormat="1" ht="16.149999999999999" customHeight="1" x14ac:dyDescent="0.15"/>
    <row r="145" s="61" customFormat="1" ht="16.149999999999999" customHeight="1" x14ac:dyDescent="0.15"/>
    <row r="146" s="61" customFormat="1" ht="16.149999999999999" customHeight="1" x14ac:dyDescent="0.15"/>
    <row r="147" s="61" customFormat="1" ht="16.149999999999999" customHeight="1" x14ac:dyDescent="0.15"/>
    <row r="148" s="61" customFormat="1" ht="16.149999999999999" customHeight="1" x14ac:dyDescent="0.15"/>
    <row r="149" s="61" customFormat="1" ht="16.149999999999999" customHeight="1" x14ac:dyDescent="0.15"/>
  </sheetData>
  <mergeCells count="524">
    <mergeCell ref="AA10:AA11"/>
    <mergeCell ref="E9:I9"/>
    <mergeCell ref="J9:M9"/>
    <mergeCell ref="AA8:AA9"/>
    <mergeCell ref="J11:M11"/>
    <mergeCell ref="S6:W6"/>
    <mergeCell ref="E7:I7"/>
    <mergeCell ref="J7:M7"/>
    <mergeCell ref="N7:P7"/>
    <mergeCell ref="Q7:S7"/>
    <mergeCell ref="T7:V7"/>
    <mergeCell ref="Y10:Y11"/>
    <mergeCell ref="Z10:Z11"/>
    <mergeCell ref="Y8:Y9"/>
    <mergeCell ref="Z8:Z9"/>
    <mergeCell ref="D8:D9"/>
    <mergeCell ref="E8:I8"/>
    <mergeCell ref="J8:M8"/>
    <mergeCell ref="N8:P9"/>
    <mergeCell ref="Q8:Q9"/>
    <mergeCell ref="S8:S9"/>
    <mergeCell ref="T8:T9"/>
    <mergeCell ref="V8:V9"/>
    <mergeCell ref="W8:W9"/>
    <mergeCell ref="D12:D13"/>
    <mergeCell ref="E12:I12"/>
    <mergeCell ref="J12:M12"/>
    <mergeCell ref="N12:N13"/>
    <mergeCell ref="P12:P13"/>
    <mergeCell ref="V10:V11"/>
    <mergeCell ref="W10:W11"/>
    <mergeCell ref="AA12:AA13"/>
    <mergeCell ref="E13:I13"/>
    <mergeCell ref="J13:M13"/>
    <mergeCell ref="Q12:Q13"/>
    <mergeCell ref="S12:S13"/>
    <mergeCell ref="T12:V13"/>
    <mergeCell ref="W12:W13"/>
    <mergeCell ref="Y12:Y13"/>
    <mergeCell ref="Z12:Z13"/>
    <mergeCell ref="D10:D11"/>
    <mergeCell ref="E10:I10"/>
    <mergeCell ref="J10:M10"/>
    <mergeCell ref="N10:N11"/>
    <mergeCell ref="P10:P11"/>
    <mergeCell ref="Q10:S11"/>
    <mergeCell ref="T10:T11"/>
    <mergeCell ref="E11:I11"/>
    <mergeCell ref="E15:I15"/>
    <mergeCell ref="J15:M15"/>
    <mergeCell ref="S14:S15"/>
    <mergeCell ref="T14:T15"/>
    <mergeCell ref="V14:V15"/>
    <mergeCell ref="W14:Y15"/>
    <mergeCell ref="Z14:Z15"/>
    <mergeCell ref="AA14:AA15"/>
    <mergeCell ref="D14:D15"/>
    <mergeCell ref="E14:I14"/>
    <mergeCell ref="J14:M14"/>
    <mergeCell ref="N14:N15"/>
    <mergeCell ref="P14:P15"/>
    <mergeCell ref="Q14:Q15"/>
    <mergeCell ref="D21:D22"/>
    <mergeCell ref="E21:I21"/>
    <mergeCell ref="J21:M21"/>
    <mergeCell ref="N21:P22"/>
    <mergeCell ref="Q21:Q22"/>
    <mergeCell ref="S21:S22"/>
    <mergeCell ref="T21:T22"/>
    <mergeCell ref="V21:V22"/>
    <mergeCell ref="S19:W19"/>
    <mergeCell ref="E20:I20"/>
    <mergeCell ref="J20:M20"/>
    <mergeCell ref="N20:P20"/>
    <mergeCell ref="Q20:S20"/>
    <mergeCell ref="T20:V20"/>
    <mergeCell ref="E22:I22"/>
    <mergeCell ref="J22:M22"/>
    <mergeCell ref="W21:W22"/>
    <mergeCell ref="Y21:Y22"/>
    <mergeCell ref="Z21:Z22"/>
    <mergeCell ref="AB21:AB22"/>
    <mergeCell ref="AC21:AC22"/>
    <mergeCell ref="AD21:AD22"/>
    <mergeCell ref="Z20:AB20"/>
    <mergeCell ref="AC23:AC24"/>
    <mergeCell ref="AD23:AD24"/>
    <mergeCell ref="T23:T24"/>
    <mergeCell ref="V23:V24"/>
    <mergeCell ref="W23:W24"/>
    <mergeCell ref="Y23:Y24"/>
    <mergeCell ref="Z23:Z24"/>
    <mergeCell ref="AB23:AB24"/>
    <mergeCell ref="D23:D24"/>
    <mergeCell ref="E23:I23"/>
    <mergeCell ref="J23:M23"/>
    <mergeCell ref="N23:N24"/>
    <mergeCell ref="P23:P24"/>
    <mergeCell ref="Q23:S24"/>
    <mergeCell ref="E24:I24"/>
    <mergeCell ref="J24:M24"/>
    <mergeCell ref="AC25:AC26"/>
    <mergeCell ref="AD25:AD26"/>
    <mergeCell ref="S25:S26"/>
    <mergeCell ref="T25:V26"/>
    <mergeCell ref="W25:W26"/>
    <mergeCell ref="Y25:Y26"/>
    <mergeCell ref="Z25:Z26"/>
    <mergeCell ref="AB25:AB26"/>
    <mergeCell ref="D25:D26"/>
    <mergeCell ref="E25:I25"/>
    <mergeCell ref="J25:M25"/>
    <mergeCell ref="N25:N26"/>
    <mergeCell ref="P25:P26"/>
    <mergeCell ref="Q25:Q26"/>
    <mergeCell ref="E26:I26"/>
    <mergeCell ref="J26:M26"/>
    <mergeCell ref="AC27:AC28"/>
    <mergeCell ref="AD27:AD28"/>
    <mergeCell ref="S27:S28"/>
    <mergeCell ref="T27:T28"/>
    <mergeCell ref="V27:V28"/>
    <mergeCell ref="W27:Y28"/>
    <mergeCell ref="Z27:Z28"/>
    <mergeCell ref="AB27:AB28"/>
    <mergeCell ref="D27:D28"/>
    <mergeCell ref="E27:I27"/>
    <mergeCell ref="J27:M27"/>
    <mergeCell ref="N27:N28"/>
    <mergeCell ref="P27:P28"/>
    <mergeCell ref="Q27:Q28"/>
    <mergeCell ref="E28:I28"/>
    <mergeCell ref="J28:M28"/>
    <mergeCell ref="AC29:AC30"/>
    <mergeCell ref="AD29:AD30"/>
    <mergeCell ref="S29:S30"/>
    <mergeCell ref="T29:T30"/>
    <mergeCell ref="V29:V30"/>
    <mergeCell ref="W29:W30"/>
    <mergeCell ref="Y29:Y30"/>
    <mergeCell ref="Z29:AB30"/>
    <mergeCell ref="D29:D30"/>
    <mergeCell ref="E29:I29"/>
    <mergeCell ref="J29:M29"/>
    <mergeCell ref="N29:N30"/>
    <mergeCell ref="P29:P30"/>
    <mergeCell ref="Q29:Q30"/>
    <mergeCell ref="E30:I30"/>
    <mergeCell ref="J30:M30"/>
    <mergeCell ref="D36:D37"/>
    <mergeCell ref="E36:I36"/>
    <mergeCell ref="J36:M36"/>
    <mergeCell ref="N36:P37"/>
    <mergeCell ref="Q36:Q37"/>
    <mergeCell ref="S36:S37"/>
    <mergeCell ref="T36:T37"/>
    <mergeCell ref="V36:V37"/>
    <mergeCell ref="S34:W34"/>
    <mergeCell ref="E35:I35"/>
    <mergeCell ref="J35:M35"/>
    <mergeCell ref="N35:P35"/>
    <mergeCell ref="Q35:S35"/>
    <mergeCell ref="T35:V35"/>
    <mergeCell ref="E37:I37"/>
    <mergeCell ref="J37:M37"/>
    <mergeCell ref="W36:W37"/>
    <mergeCell ref="Y36:Y37"/>
    <mergeCell ref="Z36:Z37"/>
    <mergeCell ref="AB36:AB37"/>
    <mergeCell ref="AC36:AC37"/>
    <mergeCell ref="AD36:AD37"/>
    <mergeCell ref="Z35:AB35"/>
    <mergeCell ref="AC38:AC39"/>
    <mergeCell ref="AD38:AD39"/>
    <mergeCell ref="T38:T39"/>
    <mergeCell ref="V38:V39"/>
    <mergeCell ref="W38:W39"/>
    <mergeCell ref="Y38:Y39"/>
    <mergeCell ref="Z38:Z39"/>
    <mergeCell ref="AB38:AB39"/>
    <mergeCell ref="D38:D39"/>
    <mergeCell ref="E38:I38"/>
    <mergeCell ref="J38:M38"/>
    <mergeCell ref="N38:N39"/>
    <mergeCell ref="P38:P39"/>
    <mergeCell ref="Q38:S39"/>
    <mergeCell ref="E39:I39"/>
    <mergeCell ref="J39:M39"/>
    <mergeCell ref="AC40:AC41"/>
    <mergeCell ref="AD40:AD41"/>
    <mergeCell ref="S40:S41"/>
    <mergeCell ref="T40:V41"/>
    <mergeCell ref="W40:W41"/>
    <mergeCell ref="Y40:Y41"/>
    <mergeCell ref="Z40:Z41"/>
    <mergeCell ref="AB40:AB41"/>
    <mergeCell ref="D40:D41"/>
    <mergeCell ref="E40:I40"/>
    <mergeCell ref="J40:M40"/>
    <mergeCell ref="N40:N41"/>
    <mergeCell ref="P40:P41"/>
    <mergeCell ref="Q40:Q41"/>
    <mergeCell ref="E41:I41"/>
    <mergeCell ref="J41:M41"/>
    <mergeCell ref="AC42:AC43"/>
    <mergeCell ref="AD42:AD43"/>
    <mergeCell ref="S42:S43"/>
    <mergeCell ref="T42:T43"/>
    <mergeCell ref="V42:V43"/>
    <mergeCell ref="W42:Y43"/>
    <mergeCell ref="Z42:Z43"/>
    <mergeCell ref="AB42:AB43"/>
    <mergeCell ref="D42:D43"/>
    <mergeCell ref="E42:I42"/>
    <mergeCell ref="J42:M42"/>
    <mergeCell ref="N42:N43"/>
    <mergeCell ref="P42:P43"/>
    <mergeCell ref="Q42:Q43"/>
    <mergeCell ref="E43:I43"/>
    <mergeCell ref="J43:M43"/>
    <mergeCell ref="AC44:AC45"/>
    <mergeCell ref="AD44:AD45"/>
    <mergeCell ref="S44:S45"/>
    <mergeCell ref="T44:T45"/>
    <mergeCell ref="V44:V45"/>
    <mergeCell ref="W44:W45"/>
    <mergeCell ref="Y44:Y45"/>
    <mergeCell ref="Z44:AB45"/>
    <mergeCell ref="D44:D45"/>
    <mergeCell ref="E44:I44"/>
    <mergeCell ref="J44:M44"/>
    <mergeCell ref="N44:N45"/>
    <mergeCell ref="P44:P45"/>
    <mergeCell ref="Q44:Q45"/>
    <mergeCell ref="E45:I45"/>
    <mergeCell ref="J45:M45"/>
    <mergeCell ref="W53:W54"/>
    <mergeCell ref="X53:X54"/>
    <mergeCell ref="AD52:AF52"/>
    <mergeCell ref="AG52:AH52"/>
    <mergeCell ref="D53:D54"/>
    <mergeCell ref="E53:I53"/>
    <mergeCell ref="J53:M53"/>
    <mergeCell ref="N53:P54"/>
    <mergeCell ref="Q53:Q54"/>
    <mergeCell ref="S53:S54"/>
    <mergeCell ref="T53:T54"/>
    <mergeCell ref="V53:V54"/>
    <mergeCell ref="E52:I52"/>
    <mergeCell ref="J52:M52"/>
    <mergeCell ref="N52:P52"/>
    <mergeCell ref="Q52:S52"/>
    <mergeCell ref="T52:V52"/>
    <mergeCell ref="E54:I54"/>
    <mergeCell ref="J54:M54"/>
    <mergeCell ref="AD54:AE54"/>
    <mergeCell ref="D55:D56"/>
    <mergeCell ref="E55:I55"/>
    <mergeCell ref="J55:M55"/>
    <mergeCell ref="N55:N56"/>
    <mergeCell ref="P55:P56"/>
    <mergeCell ref="Q55:S56"/>
    <mergeCell ref="T55:T56"/>
    <mergeCell ref="Q57:Q58"/>
    <mergeCell ref="S57:S58"/>
    <mergeCell ref="T57:V58"/>
    <mergeCell ref="E57:I57"/>
    <mergeCell ref="J57:M57"/>
    <mergeCell ref="N57:N58"/>
    <mergeCell ref="P57:P58"/>
    <mergeCell ref="V55:V56"/>
    <mergeCell ref="D57:D58"/>
    <mergeCell ref="W55:W56"/>
    <mergeCell ref="X55:X56"/>
    <mergeCell ref="E58:I58"/>
    <mergeCell ref="J58:M58"/>
    <mergeCell ref="AD61:AF61"/>
    <mergeCell ref="W57:W58"/>
    <mergeCell ref="X57:X58"/>
    <mergeCell ref="AD55:AE55"/>
    <mergeCell ref="E56:I56"/>
    <mergeCell ref="J56:M56"/>
    <mergeCell ref="AD56:AE56"/>
    <mergeCell ref="AG61:AH61"/>
    <mergeCell ref="D62:D63"/>
    <mergeCell ref="E62:I62"/>
    <mergeCell ref="J62:M62"/>
    <mergeCell ref="N62:P63"/>
    <mergeCell ref="Q62:Q63"/>
    <mergeCell ref="S62:S63"/>
    <mergeCell ref="T62:T63"/>
    <mergeCell ref="E63:I63"/>
    <mergeCell ref="J63:M63"/>
    <mergeCell ref="AD63:AE63"/>
    <mergeCell ref="E61:I61"/>
    <mergeCell ref="J61:M61"/>
    <mergeCell ref="N61:P61"/>
    <mergeCell ref="Q61:S61"/>
    <mergeCell ref="T61:V61"/>
    <mergeCell ref="D64:D65"/>
    <mergeCell ref="E64:I64"/>
    <mergeCell ref="J64:M64"/>
    <mergeCell ref="N64:N65"/>
    <mergeCell ref="P64:P65"/>
    <mergeCell ref="Q64:S65"/>
    <mergeCell ref="V62:V63"/>
    <mergeCell ref="W62:W63"/>
    <mergeCell ref="X62:X63"/>
    <mergeCell ref="AD64:AE64"/>
    <mergeCell ref="E65:I65"/>
    <mergeCell ref="J65:M65"/>
    <mergeCell ref="AD65:AE65"/>
    <mergeCell ref="T64:T65"/>
    <mergeCell ref="V64:V65"/>
    <mergeCell ref="W64:W65"/>
    <mergeCell ref="X64:X65"/>
    <mergeCell ref="E67:I67"/>
    <mergeCell ref="J67:M67"/>
    <mergeCell ref="S66:S67"/>
    <mergeCell ref="T66:V67"/>
    <mergeCell ref="D78:D79"/>
    <mergeCell ref="J78:M78"/>
    <mergeCell ref="J79:M79"/>
    <mergeCell ref="D83:D84"/>
    <mergeCell ref="J83:M83"/>
    <mergeCell ref="E78:I79"/>
    <mergeCell ref="E83:I84"/>
    <mergeCell ref="W83:AA84"/>
    <mergeCell ref="D74:D75"/>
    <mergeCell ref="J74:M74"/>
    <mergeCell ref="J75:M75"/>
    <mergeCell ref="W66:W67"/>
    <mergeCell ref="X66:X67"/>
    <mergeCell ref="D66:D67"/>
    <mergeCell ref="E66:I66"/>
    <mergeCell ref="J66:M66"/>
    <mergeCell ref="N66:N67"/>
    <mergeCell ref="P66:P67"/>
    <mergeCell ref="Q66:Q67"/>
    <mergeCell ref="E74:I75"/>
    <mergeCell ref="D87:D88"/>
    <mergeCell ref="J87:M87"/>
    <mergeCell ref="V87:V88"/>
    <mergeCell ref="AB87:AE87"/>
    <mergeCell ref="J88:M88"/>
    <mergeCell ref="AB88:AE88"/>
    <mergeCell ref="E87:I88"/>
    <mergeCell ref="W87:AA88"/>
    <mergeCell ref="AB83:AE83"/>
    <mergeCell ref="J84:M84"/>
    <mergeCell ref="AB84:AE84"/>
    <mergeCell ref="V83:V84"/>
    <mergeCell ref="AD95:AF95"/>
    <mergeCell ref="AG95:AH95"/>
    <mergeCell ref="D96:D97"/>
    <mergeCell ref="E96:I96"/>
    <mergeCell ref="J96:M96"/>
    <mergeCell ref="N96:P97"/>
    <mergeCell ref="Q96:Q97"/>
    <mergeCell ref="S96:S97"/>
    <mergeCell ref="T96:T97"/>
    <mergeCell ref="E95:I95"/>
    <mergeCell ref="J95:M95"/>
    <mergeCell ref="N95:P95"/>
    <mergeCell ref="Q95:S95"/>
    <mergeCell ref="T95:V95"/>
    <mergeCell ref="W95:Y95"/>
    <mergeCell ref="D98:D99"/>
    <mergeCell ref="E98:I98"/>
    <mergeCell ref="J98:M98"/>
    <mergeCell ref="N98:N99"/>
    <mergeCell ref="P98:P99"/>
    <mergeCell ref="Q98:S99"/>
    <mergeCell ref="E97:I97"/>
    <mergeCell ref="J97:M97"/>
    <mergeCell ref="AD97:AE97"/>
    <mergeCell ref="V96:V97"/>
    <mergeCell ref="W96:W97"/>
    <mergeCell ref="Y96:Y97"/>
    <mergeCell ref="Z96:Z97"/>
    <mergeCell ref="AA96:AA97"/>
    <mergeCell ref="AD98:AE98"/>
    <mergeCell ref="E99:I99"/>
    <mergeCell ref="J99:M99"/>
    <mergeCell ref="AD99:AE99"/>
    <mergeCell ref="T98:T99"/>
    <mergeCell ref="V98:V99"/>
    <mergeCell ref="W98:W99"/>
    <mergeCell ref="Y98:Y99"/>
    <mergeCell ref="Z98:Z99"/>
    <mergeCell ref="AA98:AA99"/>
    <mergeCell ref="D102:D103"/>
    <mergeCell ref="E102:I102"/>
    <mergeCell ref="J102:M102"/>
    <mergeCell ref="N102:N103"/>
    <mergeCell ref="P102:P103"/>
    <mergeCell ref="Q102:Q103"/>
    <mergeCell ref="AD100:AE100"/>
    <mergeCell ref="E101:I101"/>
    <mergeCell ref="J101:M101"/>
    <mergeCell ref="AD101:AE101"/>
    <mergeCell ref="S100:S101"/>
    <mergeCell ref="T100:V101"/>
    <mergeCell ref="W100:W101"/>
    <mergeCell ref="Y100:Y101"/>
    <mergeCell ref="Z100:Z101"/>
    <mergeCell ref="AA100:AA101"/>
    <mergeCell ref="D100:D101"/>
    <mergeCell ref="E100:I100"/>
    <mergeCell ref="J100:M100"/>
    <mergeCell ref="N100:N101"/>
    <mergeCell ref="P100:P101"/>
    <mergeCell ref="Q100:Q101"/>
    <mergeCell ref="AD102:AE102"/>
    <mergeCell ref="E103:I103"/>
    <mergeCell ref="J103:M103"/>
    <mergeCell ref="S102:S103"/>
    <mergeCell ref="T102:T103"/>
    <mergeCell ref="V102:V103"/>
    <mergeCell ref="W102:Y103"/>
    <mergeCell ref="Z102:Z103"/>
    <mergeCell ref="AA102:AA103"/>
    <mergeCell ref="AD106:AF106"/>
    <mergeCell ref="AG106:AH106"/>
    <mergeCell ref="W106:Y106"/>
    <mergeCell ref="D107:D108"/>
    <mergeCell ref="E107:I107"/>
    <mergeCell ref="J107:M107"/>
    <mergeCell ref="N107:P108"/>
    <mergeCell ref="Q107:Q108"/>
    <mergeCell ref="S107:S108"/>
    <mergeCell ref="T107:T108"/>
    <mergeCell ref="E106:I106"/>
    <mergeCell ref="J106:M106"/>
    <mergeCell ref="N106:P106"/>
    <mergeCell ref="Q106:S106"/>
    <mergeCell ref="T106:V106"/>
    <mergeCell ref="E108:I108"/>
    <mergeCell ref="J108:M108"/>
    <mergeCell ref="AD108:AE108"/>
    <mergeCell ref="V107:V108"/>
    <mergeCell ref="W107:W108"/>
    <mergeCell ref="Y107:Y108"/>
    <mergeCell ref="Z107:Z108"/>
    <mergeCell ref="AA107:AA108"/>
    <mergeCell ref="AD109:AE109"/>
    <mergeCell ref="T109:T110"/>
    <mergeCell ref="V109:V110"/>
    <mergeCell ref="W109:W110"/>
    <mergeCell ref="Y109:Y110"/>
    <mergeCell ref="Z109:Z110"/>
    <mergeCell ref="AA109:AA110"/>
    <mergeCell ref="AD110:AE110"/>
    <mergeCell ref="AD111:AE111"/>
    <mergeCell ref="E112:I112"/>
    <mergeCell ref="J112:M112"/>
    <mergeCell ref="AD112:AE112"/>
    <mergeCell ref="S111:S112"/>
    <mergeCell ref="T111:V112"/>
    <mergeCell ref="W111:W112"/>
    <mergeCell ref="D113:D114"/>
    <mergeCell ref="E113:I113"/>
    <mergeCell ref="J113:M113"/>
    <mergeCell ref="N113:N114"/>
    <mergeCell ref="P113:P114"/>
    <mergeCell ref="Q113:Q114"/>
    <mergeCell ref="E114:I114"/>
    <mergeCell ref="J114:M114"/>
    <mergeCell ref="S113:S114"/>
    <mergeCell ref="T113:T114"/>
    <mergeCell ref="V113:V114"/>
    <mergeCell ref="W113:Y114"/>
    <mergeCell ref="Z113:Z114"/>
    <mergeCell ref="AA113:AA114"/>
    <mergeCell ref="AD113:AE113"/>
    <mergeCell ref="D109:D110"/>
    <mergeCell ref="E109:I109"/>
    <mergeCell ref="J109:M109"/>
    <mergeCell ref="N109:N110"/>
    <mergeCell ref="P109:P110"/>
    <mergeCell ref="Q109:S110"/>
    <mergeCell ref="E110:I110"/>
    <mergeCell ref="J110:M110"/>
    <mergeCell ref="AA111:AA112"/>
    <mergeCell ref="D123:D124"/>
    <mergeCell ref="J123:M123"/>
    <mergeCell ref="V123:V124"/>
    <mergeCell ref="AB123:AE123"/>
    <mergeCell ref="J124:M124"/>
    <mergeCell ref="AB124:AE124"/>
    <mergeCell ref="E123:I124"/>
    <mergeCell ref="W123:AA124"/>
    <mergeCell ref="D111:D112"/>
    <mergeCell ref="E111:I111"/>
    <mergeCell ref="J111:M111"/>
    <mergeCell ref="N111:N112"/>
    <mergeCell ref="P111:P112"/>
    <mergeCell ref="Q111:Q112"/>
    <mergeCell ref="AB119:AE119"/>
    <mergeCell ref="J120:M120"/>
    <mergeCell ref="AB120:AE120"/>
    <mergeCell ref="D119:D120"/>
    <mergeCell ref="J119:M119"/>
    <mergeCell ref="V119:V120"/>
    <mergeCell ref="E119:I120"/>
    <mergeCell ref="W119:AA120"/>
    <mergeCell ref="Y111:Y112"/>
    <mergeCell ref="Z111:Z112"/>
    <mergeCell ref="D132:D133"/>
    <mergeCell ref="J132:M132"/>
    <mergeCell ref="V132:V133"/>
    <mergeCell ref="AB132:AE132"/>
    <mergeCell ref="J133:M133"/>
    <mergeCell ref="AB133:AE133"/>
    <mergeCell ref="E132:I133"/>
    <mergeCell ref="W132:AA133"/>
    <mergeCell ref="D128:D129"/>
    <mergeCell ref="J128:M128"/>
    <mergeCell ref="V128:V129"/>
    <mergeCell ref="AB128:AE128"/>
    <mergeCell ref="J129:M129"/>
    <mergeCell ref="AB129:AE129"/>
    <mergeCell ref="E128:I129"/>
    <mergeCell ref="W128:AA129"/>
  </mergeCells>
  <phoneticPr fontId="2"/>
  <conditionalFormatting sqref="AF47:AF48">
    <cfRule type="expression" dxfId="2" priority="1" stopIfTrue="1">
      <formula>ISERROR(#REF!)</formula>
    </cfRule>
    <cfRule type="expression" dxfId="1" priority="2" stopIfTrue="1">
      <formula>ISERROR(#REF!)</formula>
    </cfRule>
  </conditionalFormatting>
  <dataValidations count="1">
    <dataValidation imeMode="off" allowBlank="1" showInputMessage="1" showErrorMessage="1" sqref="N21:AB30 A16:A46 N107:Y114 Z16:AB17 A150:C1048576 N8:Y17 N62:V67 N53:V58 N96:Y103 B1:C46 A1:A7 N36:AB45" xr:uid="{05FEAE46-5A0E-4392-A48B-2300EB522BEE}"/>
  </dataValidations>
  <pageMargins left="0.39370078740157483" right="0.39370078740157483" top="0.59055118110236227" bottom="0.39370078740157483" header="0" footer="0"/>
  <pageSetup paperSize="9" scale="115" orientation="portrait" horizontalDpi="4294967293" r:id="rId1"/>
  <headerFooter alignWithMargins="0"/>
  <rowBreaks count="2" manualBreakCount="2">
    <brk id="46" min="3" max="35" man="1"/>
    <brk id="89" min="3" max="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7376-F207-4754-A35F-1697B82E38B5}">
  <dimension ref="A1:BA178"/>
  <sheetViews>
    <sheetView view="pageBreakPreview" zoomScale="71" zoomScaleNormal="100" zoomScaleSheetLayoutView="71" workbookViewId="0">
      <selection activeCell="H130" sqref="H130"/>
    </sheetView>
  </sheetViews>
  <sheetFormatPr defaultColWidth="2.5" defaultRowHeight="16.5" customHeight="1" x14ac:dyDescent="0.15"/>
  <cols>
    <col min="1" max="3" width="5.75" style="1" customWidth="1"/>
    <col min="4" max="4" width="2.5" style="1" customWidth="1"/>
    <col min="5" max="13" width="2.5" style="1"/>
    <col min="14" max="17" width="2.5" style="1" customWidth="1"/>
    <col min="18" max="18" width="2.5" style="1"/>
    <col min="19" max="20" width="2.5" style="1" customWidth="1"/>
    <col min="21" max="21" width="2.5" style="1"/>
    <col min="22" max="36" width="2.5" style="1" customWidth="1"/>
    <col min="37" max="39" width="2.5" style="1"/>
    <col min="40" max="40" width="2.5" style="1" customWidth="1"/>
    <col min="41" max="41" width="2.5" style="1"/>
    <col min="42" max="42" width="5.75" style="1" customWidth="1"/>
    <col min="43" max="16384" width="2.5" style="1"/>
  </cols>
  <sheetData>
    <row r="1" spans="4:44" ht="9" customHeight="1" x14ac:dyDescent="0.15"/>
    <row r="2" spans="4:44" s="15" customFormat="1" ht="24" customHeight="1" x14ac:dyDescent="0.15">
      <c r="D2" s="18" t="s">
        <v>52</v>
      </c>
      <c r="E2" s="17"/>
      <c r="F2" s="17"/>
      <c r="G2" s="17"/>
      <c r="H2" s="16"/>
      <c r="I2" s="16"/>
      <c r="J2" s="16"/>
      <c r="K2" s="16"/>
      <c r="L2" s="16"/>
      <c r="M2" s="16"/>
    </row>
    <row r="3" spans="4:44" s="15" customFormat="1" ht="9" customHeight="1" x14ac:dyDescent="0.15">
      <c r="D3" s="18"/>
      <c r="E3" s="17"/>
      <c r="F3" s="17"/>
      <c r="G3" s="17"/>
      <c r="H3" s="16"/>
      <c r="I3" s="16"/>
      <c r="J3" s="16"/>
      <c r="K3" s="16"/>
      <c r="L3" s="16"/>
      <c r="M3" s="16"/>
    </row>
    <row r="4" spans="4:44" customFormat="1" ht="18" customHeight="1" x14ac:dyDescent="0.15">
      <c r="D4" s="14" t="s">
        <v>15</v>
      </c>
      <c r="E4" s="13"/>
      <c r="F4" s="13"/>
      <c r="G4" s="13"/>
      <c r="H4" s="12"/>
      <c r="I4" s="12"/>
      <c r="J4" s="12"/>
      <c r="K4" s="12"/>
      <c r="L4" s="12"/>
      <c r="M4" s="12"/>
      <c r="N4" s="8"/>
    </row>
    <row r="5" spans="4:44" customFormat="1" ht="7.5" customHeight="1" x14ac:dyDescent="0.15">
      <c r="D5" s="23"/>
      <c r="E5" s="12"/>
      <c r="F5" s="12"/>
      <c r="G5" s="12"/>
      <c r="H5" s="12"/>
      <c r="I5" s="12"/>
      <c r="J5" s="12"/>
      <c r="K5" s="12"/>
      <c r="L5" s="12"/>
      <c r="M5" s="12"/>
      <c r="N5" s="8"/>
    </row>
    <row r="6" spans="4:44" customFormat="1" ht="19.5" customHeight="1" thickBot="1" x14ac:dyDescent="0.2">
      <c r="D6" s="20" t="s">
        <v>12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4"/>
      <c r="S6" s="536" t="s">
        <v>9</v>
      </c>
      <c r="T6" s="536"/>
      <c r="U6" s="536"/>
      <c r="V6" s="536"/>
      <c r="W6" s="536"/>
      <c r="AK6" s="1"/>
    </row>
    <row r="7" spans="4:44" customFormat="1" ht="15" customHeight="1" thickBot="1" x14ac:dyDescent="0.2">
      <c r="D7" s="26" t="s">
        <v>8</v>
      </c>
      <c r="E7" s="927" t="s">
        <v>7</v>
      </c>
      <c r="F7" s="928"/>
      <c r="G7" s="928"/>
      <c r="H7" s="928"/>
      <c r="I7" s="929"/>
      <c r="J7" s="927" t="s">
        <v>6</v>
      </c>
      <c r="K7" s="928"/>
      <c r="L7" s="928"/>
      <c r="M7" s="929"/>
      <c r="N7" s="927">
        <v>1</v>
      </c>
      <c r="O7" s="928"/>
      <c r="P7" s="929"/>
      <c r="Q7" s="927">
        <v>2</v>
      </c>
      <c r="R7" s="928"/>
      <c r="S7" s="929"/>
      <c r="T7" s="927">
        <v>3</v>
      </c>
      <c r="U7" s="928"/>
      <c r="V7" s="929"/>
      <c r="W7" s="927">
        <v>4</v>
      </c>
      <c r="X7" s="928"/>
      <c r="Y7" s="939"/>
      <c r="Z7" s="106" t="s">
        <v>2</v>
      </c>
      <c r="AA7" s="163" t="s">
        <v>1</v>
      </c>
      <c r="AB7" s="61"/>
      <c r="AC7" s="61"/>
      <c r="AD7" s="61"/>
      <c r="AE7" s="61"/>
      <c r="AF7" s="177" t="s">
        <v>270</v>
      </c>
      <c r="AG7" s="169"/>
      <c r="AH7" s="169"/>
      <c r="AI7" s="168"/>
      <c r="AJ7" s="168"/>
      <c r="AK7" s="1"/>
      <c r="AL7" s="34"/>
      <c r="AM7" s="1"/>
      <c r="AP7" s="1"/>
      <c r="AQ7" s="1"/>
      <c r="AR7" s="1"/>
    </row>
    <row r="8" spans="4:44" customFormat="1" ht="15" customHeight="1" x14ac:dyDescent="0.4">
      <c r="D8" s="873">
        <v>1</v>
      </c>
      <c r="E8" s="874" t="s">
        <v>21</v>
      </c>
      <c r="F8" s="875"/>
      <c r="G8" s="875"/>
      <c r="H8" s="875"/>
      <c r="I8" s="876"/>
      <c r="J8" s="533" t="s">
        <v>19</v>
      </c>
      <c r="K8" s="534"/>
      <c r="L8" s="534"/>
      <c r="M8" s="535"/>
      <c r="N8" s="907"/>
      <c r="O8" s="908"/>
      <c r="P8" s="909"/>
      <c r="Q8" s="910"/>
      <c r="R8" s="147"/>
      <c r="S8" s="912"/>
      <c r="T8" s="910"/>
      <c r="U8" s="147"/>
      <c r="V8" s="912"/>
      <c r="W8" s="910"/>
      <c r="X8" s="147"/>
      <c r="Y8" s="912"/>
      <c r="Z8" s="805"/>
      <c r="AA8" s="807"/>
      <c r="AB8" s="61"/>
      <c r="AC8" s="61"/>
      <c r="AD8" s="61"/>
      <c r="AE8" s="61"/>
      <c r="AF8" s="178" t="s">
        <v>16</v>
      </c>
      <c r="AG8" s="170"/>
      <c r="AH8" s="170"/>
      <c r="AI8" s="168"/>
      <c r="AJ8" s="168"/>
      <c r="AK8" s="1"/>
      <c r="AM8" s="1"/>
      <c r="AP8" s="1"/>
      <c r="AQ8" s="1"/>
      <c r="AR8" s="1"/>
    </row>
    <row r="9" spans="4:44" customFormat="1" ht="15" customHeight="1" x14ac:dyDescent="0.4">
      <c r="D9" s="855"/>
      <c r="E9" s="856" t="s">
        <v>22</v>
      </c>
      <c r="F9" s="857"/>
      <c r="G9" s="857"/>
      <c r="H9" s="857"/>
      <c r="I9" s="858"/>
      <c r="J9" s="496" t="s">
        <v>19</v>
      </c>
      <c r="K9" s="497"/>
      <c r="L9" s="497"/>
      <c r="M9" s="498"/>
      <c r="N9" s="907"/>
      <c r="O9" s="908"/>
      <c r="P9" s="909"/>
      <c r="Q9" s="911"/>
      <c r="R9" s="148"/>
      <c r="S9" s="913"/>
      <c r="T9" s="911"/>
      <c r="U9" s="148"/>
      <c r="V9" s="913"/>
      <c r="W9" s="897"/>
      <c r="X9" s="149"/>
      <c r="Y9" s="898"/>
      <c r="Z9" s="806"/>
      <c r="AA9" s="808"/>
      <c r="AB9" s="61"/>
      <c r="AC9" s="61"/>
      <c r="AD9" s="61"/>
      <c r="AE9" s="61"/>
      <c r="AF9" s="178" t="s">
        <v>277</v>
      </c>
      <c r="AG9" s="171"/>
      <c r="AH9" s="172"/>
      <c r="AI9" s="168"/>
      <c r="AJ9" s="168"/>
      <c r="AK9" s="1"/>
      <c r="AM9" s="1"/>
      <c r="AP9" s="1"/>
      <c r="AQ9" s="1"/>
      <c r="AR9" s="1"/>
    </row>
    <row r="10" spans="4:44" customFormat="1" ht="15" customHeight="1" x14ac:dyDescent="0.4">
      <c r="D10" s="836">
        <v>2</v>
      </c>
      <c r="E10" s="936" t="s">
        <v>26</v>
      </c>
      <c r="F10" s="937"/>
      <c r="G10" s="937"/>
      <c r="H10" s="937"/>
      <c r="I10" s="938"/>
      <c r="J10" s="682" t="s">
        <v>32</v>
      </c>
      <c r="K10" s="683"/>
      <c r="L10" s="683"/>
      <c r="M10" s="684"/>
      <c r="N10" s="887"/>
      <c r="O10" s="150"/>
      <c r="P10" s="885"/>
      <c r="Q10" s="889"/>
      <c r="R10" s="890"/>
      <c r="S10" s="900"/>
      <c r="T10" s="887"/>
      <c r="U10" s="150"/>
      <c r="V10" s="885"/>
      <c r="W10" s="887"/>
      <c r="X10" s="150"/>
      <c r="Y10" s="885"/>
      <c r="Z10" s="783"/>
      <c r="AA10" s="791"/>
      <c r="AB10" s="61"/>
      <c r="AC10" s="61"/>
      <c r="AD10" s="61"/>
      <c r="AE10" s="61"/>
      <c r="AF10" s="178" t="s">
        <v>272</v>
      </c>
      <c r="AG10" s="171"/>
      <c r="AH10" s="172"/>
      <c r="AI10" s="168"/>
      <c r="AJ10" s="168"/>
      <c r="AK10" s="1"/>
      <c r="AM10" s="1"/>
      <c r="AP10" s="1"/>
      <c r="AQ10" s="1"/>
      <c r="AR10" s="1"/>
    </row>
    <row r="11" spans="4:44" customFormat="1" ht="15" customHeight="1" x14ac:dyDescent="0.4">
      <c r="D11" s="855"/>
      <c r="E11" s="856" t="s">
        <v>27</v>
      </c>
      <c r="F11" s="857"/>
      <c r="G11" s="857"/>
      <c r="H11" s="857"/>
      <c r="I11" s="858"/>
      <c r="J11" s="496" t="s">
        <v>32</v>
      </c>
      <c r="K11" s="497"/>
      <c r="L11" s="497"/>
      <c r="M11" s="498"/>
      <c r="N11" s="897"/>
      <c r="O11" s="148"/>
      <c r="P11" s="898"/>
      <c r="Q11" s="901"/>
      <c r="R11" s="902"/>
      <c r="S11" s="903"/>
      <c r="T11" s="897"/>
      <c r="U11" s="149"/>
      <c r="V11" s="898"/>
      <c r="W11" s="897"/>
      <c r="X11" s="149"/>
      <c r="Y11" s="898"/>
      <c r="Z11" s="784"/>
      <c r="AA11" s="792"/>
      <c r="AB11" s="61"/>
      <c r="AC11" s="61"/>
      <c r="AD11" s="61"/>
      <c r="AE11" s="61"/>
      <c r="AF11" s="178" t="s">
        <v>273</v>
      </c>
      <c r="AG11" s="171"/>
      <c r="AH11" s="172"/>
      <c r="AI11" s="168"/>
      <c r="AJ11" s="168"/>
      <c r="AK11" s="1"/>
      <c r="AM11" s="1"/>
      <c r="AP11" s="1"/>
      <c r="AQ11" s="1"/>
      <c r="AR11" s="1"/>
    </row>
    <row r="12" spans="4:44" customFormat="1" ht="15" customHeight="1" x14ac:dyDescent="0.4">
      <c r="D12" s="836">
        <v>3</v>
      </c>
      <c r="E12" s="838" t="s">
        <v>29</v>
      </c>
      <c r="F12" s="839"/>
      <c r="G12" s="839"/>
      <c r="H12" s="839"/>
      <c r="I12" s="840"/>
      <c r="J12" s="479" t="s">
        <v>25</v>
      </c>
      <c r="K12" s="480"/>
      <c r="L12" s="480"/>
      <c r="M12" s="481"/>
      <c r="N12" s="887"/>
      <c r="O12" s="150"/>
      <c r="P12" s="885"/>
      <c r="Q12" s="887"/>
      <c r="R12" s="150"/>
      <c r="S12" s="885"/>
      <c r="T12" s="889"/>
      <c r="U12" s="890"/>
      <c r="V12" s="900"/>
      <c r="W12" s="887"/>
      <c r="X12" s="150"/>
      <c r="Y12" s="885"/>
      <c r="Z12" s="783"/>
      <c r="AA12" s="791"/>
      <c r="AB12" s="61"/>
      <c r="AC12" s="61"/>
      <c r="AD12" s="61"/>
      <c r="AE12" s="61"/>
      <c r="AF12" s="178" t="s">
        <v>274</v>
      </c>
      <c r="AG12" s="171"/>
      <c r="AH12" s="172"/>
      <c r="AI12" s="168"/>
      <c r="AJ12" s="168"/>
      <c r="AK12" s="1"/>
      <c r="AM12" s="1"/>
      <c r="AP12" s="1"/>
      <c r="AQ12" s="1"/>
      <c r="AR12" s="1"/>
    </row>
    <row r="13" spans="4:44" customFormat="1" ht="15" customHeight="1" x14ac:dyDescent="0.4">
      <c r="D13" s="855"/>
      <c r="E13" s="933" t="s">
        <v>176</v>
      </c>
      <c r="F13" s="934"/>
      <c r="G13" s="934"/>
      <c r="H13" s="934"/>
      <c r="I13" s="935"/>
      <c r="J13" s="676" t="s">
        <v>89</v>
      </c>
      <c r="K13" s="677"/>
      <c r="L13" s="677"/>
      <c r="M13" s="678"/>
      <c r="N13" s="897"/>
      <c r="O13" s="151"/>
      <c r="P13" s="898"/>
      <c r="Q13" s="897"/>
      <c r="R13" s="151"/>
      <c r="S13" s="898"/>
      <c r="T13" s="901"/>
      <c r="U13" s="902"/>
      <c r="V13" s="903"/>
      <c r="W13" s="897"/>
      <c r="X13" s="149"/>
      <c r="Y13" s="898"/>
      <c r="Z13" s="784"/>
      <c r="AA13" s="792"/>
      <c r="AB13" s="61"/>
      <c r="AC13" s="61"/>
      <c r="AD13" s="61"/>
      <c r="AE13" s="61"/>
      <c r="AF13" s="178" t="s">
        <v>275</v>
      </c>
      <c r="AG13" s="171"/>
      <c r="AH13" s="172"/>
      <c r="AI13" s="168"/>
      <c r="AJ13" s="168"/>
      <c r="AK13" s="1"/>
      <c r="AM13" s="1"/>
      <c r="AP13" s="1"/>
      <c r="AQ13" s="1"/>
      <c r="AR13" s="1"/>
    </row>
    <row r="14" spans="4:44" customFormat="1" ht="15" customHeight="1" x14ac:dyDescent="0.4">
      <c r="D14" s="836">
        <v>4</v>
      </c>
      <c r="E14" s="838" t="s">
        <v>24</v>
      </c>
      <c r="F14" s="839"/>
      <c r="G14" s="839"/>
      <c r="H14" s="839"/>
      <c r="I14" s="840"/>
      <c r="J14" s="479" t="s">
        <v>25</v>
      </c>
      <c r="K14" s="480"/>
      <c r="L14" s="480"/>
      <c r="M14" s="481"/>
      <c r="N14" s="887"/>
      <c r="O14" s="150"/>
      <c r="P14" s="885"/>
      <c r="Q14" s="887"/>
      <c r="R14" s="150"/>
      <c r="S14" s="885"/>
      <c r="T14" s="887"/>
      <c r="U14" s="150"/>
      <c r="V14" s="885"/>
      <c r="W14" s="889"/>
      <c r="X14" s="890"/>
      <c r="Y14" s="931"/>
      <c r="Z14" s="783"/>
      <c r="AA14" s="791"/>
      <c r="AB14" s="61"/>
      <c r="AC14" s="61"/>
      <c r="AD14" s="61"/>
      <c r="AE14" s="61"/>
      <c r="AF14" s="178" t="s">
        <v>276</v>
      </c>
      <c r="AG14" s="171"/>
      <c r="AH14" s="172"/>
      <c r="AI14" s="168"/>
      <c r="AJ14" s="168"/>
      <c r="AK14" s="1"/>
      <c r="AM14" s="1"/>
      <c r="AP14" s="1"/>
      <c r="AQ14" s="1"/>
      <c r="AR14" s="1"/>
    </row>
    <row r="15" spans="4:44" customFormat="1" ht="15" customHeight="1" thickBot="1" x14ac:dyDescent="0.2">
      <c r="D15" s="837"/>
      <c r="E15" s="841" t="s">
        <v>177</v>
      </c>
      <c r="F15" s="842"/>
      <c r="G15" s="842"/>
      <c r="H15" s="842"/>
      <c r="I15" s="843"/>
      <c r="J15" s="485" t="s">
        <v>111</v>
      </c>
      <c r="K15" s="486"/>
      <c r="L15" s="486"/>
      <c r="M15" s="487"/>
      <c r="N15" s="888"/>
      <c r="O15" s="152"/>
      <c r="P15" s="886"/>
      <c r="Q15" s="888"/>
      <c r="R15" s="153"/>
      <c r="S15" s="886"/>
      <c r="T15" s="888"/>
      <c r="U15" s="153"/>
      <c r="V15" s="886"/>
      <c r="W15" s="891"/>
      <c r="X15" s="892"/>
      <c r="Y15" s="932"/>
      <c r="Z15" s="800"/>
      <c r="AA15" s="801"/>
      <c r="AB15" s="61"/>
      <c r="AC15" s="61"/>
      <c r="AD15" s="61"/>
      <c r="AE15" s="61"/>
      <c r="AF15" s="173"/>
      <c r="AG15" s="173"/>
      <c r="AH15" s="173"/>
      <c r="AI15" s="168"/>
      <c r="AJ15" s="168"/>
      <c r="AK15" s="1"/>
      <c r="AM15" s="1"/>
      <c r="AP15" s="1"/>
      <c r="AQ15" s="1"/>
      <c r="AR15" s="1"/>
    </row>
    <row r="16" spans="4:44" customFormat="1" ht="15" customHeight="1" x14ac:dyDescent="0.15"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9"/>
      <c r="O16" s="2"/>
      <c r="P16" s="9"/>
      <c r="Q16" s="9"/>
      <c r="R16" s="2"/>
      <c r="S16" s="9"/>
      <c r="T16" s="9"/>
      <c r="U16" s="2"/>
      <c r="V16" s="9"/>
      <c r="W16" s="9"/>
      <c r="X16" s="9"/>
      <c r="Y16" s="9"/>
      <c r="Z16" s="2"/>
      <c r="AA16" s="2"/>
      <c r="AB16" s="8"/>
      <c r="AC16" s="8"/>
      <c r="AD16" s="2"/>
      <c r="AE16" s="2"/>
      <c r="AF16" s="173"/>
      <c r="AG16" s="173"/>
      <c r="AH16" s="173"/>
      <c r="AI16" s="168"/>
      <c r="AJ16" s="168"/>
      <c r="AK16" s="1"/>
      <c r="AM16" s="1"/>
      <c r="AP16" s="1"/>
      <c r="AQ16" s="1"/>
      <c r="AR16" s="1"/>
    </row>
    <row r="17" spans="1:44" customFormat="1" ht="15" customHeight="1" x14ac:dyDescent="0.15"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2"/>
      <c r="P17" s="9"/>
      <c r="Q17" s="9"/>
      <c r="R17" s="2"/>
      <c r="S17" s="9"/>
      <c r="T17" s="9"/>
      <c r="U17" s="2"/>
      <c r="V17" s="9"/>
      <c r="W17" s="9"/>
      <c r="X17" s="9"/>
      <c r="Y17" s="9"/>
      <c r="Z17" s="2"/>
      <c r="AA17" s="2"/>
      <c r="AB17" s="8"/>
      <c r="AC17" s="8"/>
      <c r="AD17" s="2"/>
      <c r="AE17" s="2"/>
      <c r="AF17" s="173"/>
      <c r="AG17" s="173"/>
      <c r="AH17" s="173"/>
      <c r="AI17" s="168"/>
      <c r="AJ17" s="168"/>
      <c r="AK17" s="1"/>
      <c r="AM17" s="1"/>
      <c r="AP17" s="1"/>
      <c r="AQ17" s="1"/>
      <c r="AR17" s="1"/>
    </row>
    <row r="18" spans="1:44" customFormat="1" ht="15" customHeight="1" x14ac:dyDescent="0.15"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9"/>
      <c r="O18" s="2"/>
      <c r="P18" s="9"/>
      <c r="Q18" s="9"/>
      <c r="R18" s="2"/>
      <c r="S18" s="9"/>
      <c r="T18" s="9"/>
      <c r="U18" s="2"/>
      <c r="V18" s="9"/>
      <c r="W18" s="9"/>
      <c r="X18" s="9"/>
      <c r="Y18" s="9"/>
      <c r="Z18" s="2"/>
      <c r="AA18" s="2"/>
      <c r="AB18" s="8"/>
      <c r="AC18" s="8"/>
      <c r="AD18" s="2"/>
      <c r="AE18" s="2"/>
      <c r="AF18" s="173"/>
      <c r="AG18" s="173"/>
      <c r="AH18" s="173"/>
      <c r="AI18" s="168"/>
      <c r="AJ18" s="168"/>
      <c r="AK18" s="1"/>
      <c r="AM18" s="1"/>
      <c r="AP18" s="1"/>
      <c r="AQ18" s="1"/>
      <c r="AR18" s="1"/>
    </row>
    <row r="19" spans="1:44" ht="19.5" customHeight="1" thickBot="1" x14ac:dyDescent="0.2">
      <c r="D19" s="20" t="s">
        <v>11</v>
      </c>
      <c r="E19" s="38"/>
      <c r="F19" s="38"/>
      <c r="G19" s="38"/>
      <c r="H19" s="38"/>
      <c r="I19" s="38"/>
      <c r="J19" s="6"/>
      <c r="K19" s="6"/>
      <c r="L19" s="6"/>
      <c r="M19" s="6"/>
      <c r="N19" s="5"/>
      <c r="O19" s="5"/>
      <c r="P19" s="5"/>
      <c r="Q19" s="5"/>
      <c r="R19" s="4"/>
      <c r="S19" s="544" t="s">
        <v>9</v>
      </c>
      <c r="T19" s="544"/>
      <c r="U19" s="544"/>
      <c r="V19" s="544"/>
      <c r="W19" s="544"/>
      <c r="X19"/>
      <c r="Y19"/>
      <c r="Z19"/>
      <c r="AA19"/>
      <c r="AB19"/>
      <c r="AC19"/>
      <c r="AD19"/>
      <c r="AE19"/>
      <c r="AF19" s="168"/>
      <c r="AG19" s="168"/>
      <c r="AH19" s="168"/>
      <c r="AI19" s="168"/>
      <c r="AJ19" s="168"/>
    </row>
    <row r="20" spans="1:44" ht="15" customHeight="1" thickBot="1" x14ac:dyDescent="0.2">
      <c r="D20" s="26" t="s">
        <v>8</v>
      </c>
      <c r="E20" s="927" t="s">
        <v>7</v>
      </c>
      <c r="F20" s="928"/>
      <c r="G20" s="928"/>
      <c r="H20" s="928"/>
      <c r="I20" s="929"/>
      <c r="J20" s="927" t="s">
        <v>6</v>
      </c>
      <c r="K20" s="928"/>
      <c r="L20" s="928"/>
      <c r="M20" s="929"/>
      <c r="N20" s="927">
        <v>1</v>
      </c>
      <c r="O20" s="928"/>
      <c r="P20" s="929"/>
      <c r="Q20" s="925">
        <v>2</v>
      </c>
      <c r="R20" s="926"/>
      <c r="S20" s="930"/>
      <c r="T20" s="925">
        <v>3</v>
      </c>
      <c r="U20" s="926"/>
      <c r="V20" s="930"/>
      <c r="W20" s="925">
        <v>4</v>
      </c>
      <c r="X20" s="926"/>
      <c r="Y20" s="926"/>
      <c r="Z20" s="106" t="s">
        <v>2</v>
      </c>
      <c r="AA20" s="163" t="s">
        <v>1</v>
      </c>
      <c r="AB20" s="61"/>
      <c r="AC20" s="61"/>
      <c r="AD20" s="61"/>
      <c r="AE20" s="61"/>
      <c r="AF20" s="179" t="s">
        <v>295</v>
      </c>
      <c r="AG20" s="169"/>
      <c r="AH20" s="169"/>
      <c r="AI20" s="168"/>
      <c r="AJ20" s="168"/>
      <c r="AL20" s="34"/>
    </row>
    <row r="21" spans="1:44" ht="15" customHeight="1" x14ac:dyDescent="0.4">
      <c r="A21"/>
      <c r="B21"/>
      <c r="C21"/>
      <c r="D21" s="873">
        <v>1</v>
      </c>
      <c r="E21" s="838" t="s">
        <v>30</v>
      </c>
      <c r="F21" s="839"/>
      <c r="G21" s="839"/>
      <c r="H21" s="839"/>
      <c r="I21" s="840"/>
      <c r="J21" s="479" t="s">
        <v>23</v>
      </c>
      <c r="K21" s="480"/>
      <c r="L21" s="480"/>
      <c r="M21" s="481"/>
      <c r="N21" s="907"/>
      <c r="O21" s="908"/>
      <c r="P21" s="909"/>
      <c r="Q21" s="910"/>
      <c r="R21" s="147"/>
      <c r="S21" s="912"/>
      <c r="T21" s="910"/>
      <c r="U21" s="147"/>
      <c r="V21" s="912"/>
      <c r="W21" s="910"/>
      <c r="X21" s="147"/>
      <c r="Y21" s="912"/>
      <c r="Z21" s="805"/>
      <c r="AA21" s="807"/>
      <c r="AB21" s="61"/>
      <c r="AC21" s="61"/>
      <c r="AD21" s="61"/>
      <c r="AE21" s="61"/>
      <c r="AF21" s="178" t="s">
        <v>16</v>
      </c>
      <c r="AG21" s="170"/>
      <c r="AH21" s="170"/>
      <c r="AI21" s="168"/>
      <c r="AJ21" s="168"/>
      <c r="AL21"/>
    </row>
    <row r="22" spans="1:44" ht="15" customHeight="1" x14ac:dyDescent="0.4">
      <c r="A22"/>
      <c r="B22"/>
      <c r="C22"/>
      <c r="D22" s="855"/>
      <c r="E22" s="856" t="s">
        <v>31</v>
      </c>
      <c r="F22" s="857"/>
      <c r="G22" s="857"/>
      <c r="H22" s="857"/>
      <c r="I22" s="858"/>
      <c r="J22" s="496" t="s">
        <v>23</v>
      </c>
      <c r="K22" s="497"/>
      <c r="L22" s="497"/>
      <c r="M22" s="498"/>
      <c r="N22" s="907"/>
      <c r="O22" s="908"/>
      <c r="P22" s="909"/>
      <c r="Q22" s="911"/>
      <c r="R22" s="148"/>
      <c r="S22" s="913"/>
      <c r="T22" s="911"/>
      <c r="U22" s="148"/>
      <c r="V22" s="913"/>
      <c r="W22" s="897"/>
      <c r="X22" s="149"/>
      <c r="Y22" s="898"/>
      <c r="Z22" s="806"/>
      <c r="AA22" s="808"/>
      <c r="AB22" s="61"/>
      <c r="AC22" s="61"/>
      <c r="AD22" s="61"/>
      <c r="AE22" s="61"/>
      <c r="AF22" s="178" t="s">
        <v>277</v>
      </c>
      <c r="AG22" s="170"/>
      <c r="AH22" s="174"/>
      <c r="AI22" s="168"/>
      <c r="AJ22" s="168"/>
      <c r="AL22"/>
    </row>
    <row r="23" spans="1:44" ht="15" customHeight="1" x14ac:dyDescent="0.4">
      <c r="A23"/>
      <c r="B23"/>
      <c r="C23"/>
      <c r="D23" s="836">
        <v>2</v>
      </c>
      <c r="E23" s="838" t="s">
        <v>178</v>
      </c>
      <c r="F23" s="839"/>
      <c r="G23" s="839"/>
      <c r="H23" s="839"/>
      <c r="I23" s="840"/>
      <c r="J23" s="479" t="s">
        <v>179</v>
      </c>
      <c r="K23" s="480"/>
      <c r="L23" s="480"/>
      <c r="M23" s="481"/>
      <c r="N23" s="887"/>
      <c r="O23" s="150"/>
      <c r="P23" s="885"/>
      <c r="Q23" s="889"/>
      <c r="R23" s="890"/>
      <c r="S23" s="900"/>
      <c r="T23" s="887"/>
      <c r="U23" s="150"/>
      <c r="V23" s="885"/>
      <c r="W23" s="887"/>
      <c r="X23" s="150"/>
      <c r="Y23" s="885"/>
      <c r="Z23" s="783"/>
      <c r="AA23" s="791"/>
      <c r="AB23" s="61"/>
      <c r="AC23" s="61"/>
      <c r="AD23" s="61"/>
      <c r="AE23" s="61"/>
      <c r="AF23" s="178" t="s">
        <v>272</v>
      </c>
      <c r="AG23" s="170"/>
      <c r="AH23" s="174"/>
      <c r="AI23" s="168"/>
      <c r="AJ23" s="168"/>
      <c r="AL23"/>
    </row>
    <row r="24" spans="1:44" ht="15" customHeight="1" x14ac:dyDescent="0.4">
      <c r="A24"/>
      <c r="B24"/>
      <c r="C24"/>
      <c r="D24" s="855"/>
      <c r="E24" s="856" t="s">
        <v>180</v>
      </c>
      <c r="F24" s="857"/>
      <c r="G24" s="857"/>
      <c r="H24" s="857"/>
      <c r="I24" s="858"/>
      <c r="J24" s="496" t="s">
        <v>181</v>
      </c>
      <c r="K24" s="497"/>
      <c r="L24" s="497"/>
      <c r="M24" s="498"/>
      <c r="N24" s="897"/>
      <c r="O24" s="148"/>
      <c r="P24" s="898"/>
      <c r="Q24" s="901"/>
      <c r="R24" s="902"/>
      <c r="S24" s="903"/>
      <c r="T24" s="897"/>
      <c r="U24" s="149"/>
      <c r="V24" s="898"/>
      <c r="W24" s="897"/>
      <c r="X24" s="149"/>
      <c r="Y24" s="898"/>
      <c r="Z24" s="784"/>
      <c r="AA24" s="792"/>
      <c r="AB24" s="61"/>
      <c r="AC24" s="61"/>
      <c r="AD24" s="61"/>
      <c r="AE24" s="61"/>
      <c r="AF24" s="178" t="s">
        <v>273</v>
      </c>
      <c r="AG24" s="170"/>
      <c r="AH24" s="174"/>
      <c r="AI24" s="168"/>
      <c r="AJ24" s="168"/>
      <c r="AL24"/>
    </row>
    <row r="25" spans="1:44" ht="15" customHeight="1" x14ac:dyDescent="0.4">
      <c r="A25"/>
      <c r="B25"/>
      <c r="C25"/>
      <c r="D25" s="836">
        <v>3</v>
      </c>
      <c r="E25" s="838" t="s">
        <v>28</v>
      </c>
      <c r="F25" s="839"/>
      <c r="G25" s="839"/>
      <c r="H25" s="839"/>
      <c r="I25" s="840"/>
      <c r="J25" s="515" t="s">
        <v>182</v>
      </c>
      <c r="K25" s="516"/>
      <c r="L25" s="516"/>
      <c r="M25" s="517"/>
      <c r="N25" s="887"/>
      <c r="O25" s="150"/>
      <c r="P25" s="885"/>
      <c r="Q25" s="887"/>
      <c r="R25" s="150"/>
      <c r="S25" s="885"/>
      <c r="T25" s="889"/>
      <c r="U25" s="890"/>
      <c r="V25" s="900"/>
      <c r="W25" s="887"/>
      <c r="X25" s="150"/>
      <c r="Y25" s="885"/>
      <c r="Z25" s="783"/>
      <c r="AA25" s="791"/>
      <c r="AB25" s="61"/>
      <c r="AC25" s="61"/>
      <c r="AD25" s="61"/>
      <c r="AE25" s="61"/>
      <c r="AF25" s="178" t="s">
        <v>274</v>
      </c>
      <c r="AG25" s="170"/>
      <c r="AH25" s="174"/>
      <c r="AI25" s="168"/>
      <c r="AJ25" s="168"/>
      <c r="AL25"/>
    </row>
    <row r="26" spans="1:44" ht="15" customHeight="1" x14ac:dyDescent="0.4">
      <c r="A26"/>
      <c r="B26"/>
      <c r="C26"/>
      <c r="D26" s="855"/>
      <c r="E26" s="856" t="s">
        <v>183</v>
      </c>
      <c r="F26" s="857"/>
      <c r="G26" s="857"/>
      <c r="H26" s="857"/>
      <c r="I26" s="858"/>
      <c r="J26" s="496" t="s">
        <v>184</v>
      </c>
      <c r="K26" s="497"/>
      <c r="L26" s="497"/>
      <c r="M26" s="498"/>
      <c r="N26" s="897"/>
      <c r="O26" s="151"/>
      <c r="P26" s="898"/>
      <c r="Q26" s="897"/>
      <c r="R26" s="151"/>
      <c r="S26" s="898"/>
      <c r="T26" s="901"/>
      <c r="U26" s="902"/>
      <c r="V26" s="903"/>
      <c r="W26" s="897"/>
      <c r="X26" s="149"/>
      <c r="Y26" s="898"/>
      <c r="Z26" s="784"/>
      <c r="AA26" s="792"/>
      <c r="AB26" s="61"/>
      <c r="AC26" s="61"/>
      <c r="AD26" s="61"/>
      <c r="AE26" s="61"/>
      <c r="AF26" s="178" t="s">
        <v>275</v>
      </c>
      <c r="AG26" s="170"/>
      <c r="AH26" s="174"/>
      <c r="AI26" s="168"/>
      <c r="AJ26" s="168"/>
      <c r="AL26"/>
    </row>
    <row r="27" spans="1:44" ht="15" customHeight="1" x14ac:dyDescent="0.4">
      <c r="A27"/>
      <c r="B27"/>
      <c r="C27"/>
      <c r="D27" s="836">
        <v>4</v>
      </c>
      <c r="E27" s="838" t="s">
        <v>185</v>
      </c>
      <c r="F27" s="839"/>
      <c r="G27" s="839"/>
      <c r="H27" s="839"/>
      <c r="I27" s="840"/>
      <c r="J27" s="479" t="s">
        <v>186</v>
      </c>
      <c r="K27" s="480"/>
      <c r="L27" s="480"/>
      <c r="M27" s="481"/>
      <c r="N27" s="887"/>
      <c r="O27" s="150"/>
      <c r="P27" s="885"/>
      <c r="Q27" s="887"/>
      <c r="R27" s="150"/>
      <c r="S27" s="885"/>
      <c r="T27" s="887"/>
      <c r="U27" s="150"/>
      <c r="V27" s="885"/>
      <c r="W27" s="889"/>
      <c r="X27" s="890"/>
      <c r="Y27" s="931"/>
      <c r="Z27" s="783"/>
      <c r="AA27" s="791"/>
      <c r="AB27" s="61"/>
      <c r="AC27" s="61"/>
      <c r="AD27" s="61"/>
      <c r="AE27" s="61"/>
      <c r="AF27" s="178" t="s">
        <v>276</v>
      </c>
      <c r="AG27" s="170"/>
      <c r="AH27" s="174"/>
      <c r="AI27" s="168"/>
      <c r="AJ27" s="168"/>
      <c r="AL27"/>
    </row>
    <row r="28" spans="1:44" ht="15" customHeight="1" thickBot="1" x14ac:dyDescent="0.2">
      <c r="A28"/>
      <c r="B28"/>
      <c r="C28"/>
      <c r="D28" s="837"/>
      <c r="E28" s="841" t="s">
        <v>187</v>
      </c>
      <c r="F28" s="842"/>
      <c r="G28" s="842"/>
      <c r="H28" s="842"/>
      <c r="I28" s="843"/>
      <c r="J28" s="485" t="s">
        <v>186</v>
      </c>
      <c r="K28" s="486"/>
      <c r="L28" s="486"/>
      <c r="M28" s="487"/>
      <c r="N28" s="888"/>
      <c r="O28" s="152"/>
      <c r="P28" s="886"/>
      <c r="Q28" s="888"/>
      <c r="R28" s="153"/>
      <c r="S28" s="886"/>
      <c r="T28" s="888"/>
      <c r="U28" s="153"/>
      <c r="V28" s="886"/>
      <c r="W28" s="891"/>
      <c r="X28" s="892"/>
      <c r="Y28" s="932"/>
      <c r="Z28" s="800"/>
      <c r="AA28" s="801"/>
      <c r="AB28" s="61"/>
      <c r="AC28" s="61"/>
      <c r="AD28" s="61"/>
      <c r="AE28" s="61"/>
      <c r="AF28" s="173"/>
      <c r="AG28" s="168"/>
      <c r="AH28" s="168"/>
      <c r="AI28" s="168"/>
      <c r="AJ28" s="168"/>
      <c r="AL28"/>
    </row>
    <row r="29" spans="1:44" ht="15" customHeight="1" x14ac:dyDescent="0.15"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9"/>
      <c r="O29" s="2"/>
      <c r="P29" s="9"/>
      <c r="Q29" s="9"/>
      <c r="R29" s="2"/>
      <c r="S29" s="9"/>
      <c r="T29" s="9"/>
      <c r="U29" s="2"/>
      <c r="V29" s="9"/>
      <c r="W29" s="9"/>
      <c r="X29" s="9"/>
      <c r="Y29" s="9"/>
      <c r="Z29" s="2"/>
      <c r="AA29" s="2"/>
      <c r="AB29" s="8"/>
      <c r="AC29" s="8"/>
      <c r="AD29" s="2"/>
      <c r="AE29" s="61"/>
      <c r="AF29" s="173"/>
      <c r="AG29" s="168"/>
      <c r="AH29" s="168"/>
      <c r="AI29" s="168"/>
      <c r="AJ29" s="168"/>
    </row>
    <row r="30" spans="1:44" ht="15" customHeight="1" x14ac:dyDescent="0.15"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9"/>
      <c r="O30" s="2"/>
      <c r="P30" s="9"/>
      <c r="Q30" s="9"/>
      <c r="R30" s="2"/>
      <c r="S30" s="9"/>
      <c r="T30" s="9"/>
      <c r="U30" s="2"/>
      <c r="V30" s="9"/>
      <c r="W30" s="9"/>
      <c r="X30" s="9"/>
      <c r="Y30" s="9"/>
      <c r="Z30" s="2"/>
      <c r="AA30" s="2"/>
      <c r="AB30" s="8"/>
      <c r="AC30" s="8"/>
      <c r="AD30" s="2"/>
      <c r="AE30" s="61"/>
      <c r="AF30" s="173"/>
      <c r="AG30" s="168"/>
      <c r="AH30" s="168"/>
      <c r="AI30" s="168"/>
      <c r="AJ30" s="168"/>
    </row>
    <row r="31" spans="1:44" ht="15" customHeight="1" x14ac:dyDescent="0.15"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9"/>
      <c r="O31" s="2"/>
      <c r="P31" s="9"/>
      <c r="Q31" s="9"/>
      <c r="R31" s="2"/>
      <c r="S31" s="9"/>
      <c r="T31" s="9"/>
      <c r="U31" s="2"/>
      <c r="V31" s="9"/>
      <c r="W31" s="9"/>
      <c r="X31" s="9"/>
      <c r="Y31" s="9"/>
      <c r="Z31" s="2"/>
      <c r="AA31" s="2"/>
      <c r="AB31" s="8"/>
      <c r="AC31" s="8"/>
      <c r="AD31" s="2"/>
      <c r="AE31" s="61"/>
      <c r="AF31" s="173"/>
      <c r="AG31" s="168"/>
      <c r="AH31" s="168"/>
      <c r="AI31" s="168"/>
      <c r="AJ31" s="168"/>
    </row>
    <row r="32" spans="1:44" ht="19.5" customHeight="1" thickBot="1" x14ac:dyDescent="0.2">
      <c r="D32" s="20" t="s">
        <v>10</v>
      </c>
      <c r="E32" s="38"/>
      <c r="F32" s="38"/>
      <c r="G32" s="38"/>
      <c r="H32" s="38"/>
      <c r="I32" s="38"/>
      <c r="J32" s="6"/>
      <c r="K32" s="6"/>
      <c r="L32" s="6"/>
      <c r="M32" s="6"/>
      <c r="N32" s="5"/>
      <c r="O32" s="5"/>
      <c r="P32" s="5"/>
      <c r="Q32" s="5"/>
      <c r="R32" s="4"/>
      <c r="S32" s="544" t="s">
        <v>9</v>
      </c>
      <c r="T32" s="544"/>
      <c r="U32" s="544"/>
      <c r="V32" s="544"/>
      <c r="W32" s="544"/>
      <c r="X32"/>
      <c r="Y32"/>
      <c r="Z32"/>
      <c r="AA32"/>
      <c r="AB32"/>
      <c r="AC32"/>
      <c r="AD32"/>
      <c r="AE32" s="61"/>
      <c r="AF32" s="179" t="s">
        <v>294</v>
      </c>
      <c r="AG32" s="168"/>
      <c r="AH32" s="168"/>
      <c r="AI32" s="168"/>
      <c r="AJ32" s="168"/>
    </row>
    <row r="33" spans="1:38" ht="15" customHeight="1" thickBot="1" x14ac:dyDescent="0.2">
      <c r="D33" s="26" t="s">
        <v>8</v>
      </c>
      <c r="E33" s="927" t="s">
        <v>7</v>
      </c>
      <c r="F33" s="928"/>
      <c r="G33" s="928"/>
      <c r="H33" s="928"/>
      <c r="I33" s="929"/>
      <c r="J33" s="927" t="s">
        <v>6</v>
      </c>
      <c r="K33" s="928"/>
      <c r="L33" s="928"/>
      <c r="M33" s="929"/>
      <c r="N33" s="927">
        <v>1</v>
      </c>
      <c r="O33" s="928"/>
      <c r="P33" s="929"/>
      <c r="Q33" s="925">
        <v>2</v>
      </c>
      <c r="R33" s="926"/>
      <c r="S33" s="930"/>
      <c r="T33" s="925">
        <v>3</v>
      </c>
      <c r="U33" s="926"/>
      <c r="V33" s="930"/>
      <c r="W33" s="43"/>
      <c r="X33" s="43">
        <v>4</v>
      </c>
      <c r="Y33" s="43"/>
      <c r="Z33" s="925">
        <v>5</v>
      </c>
      <c r="AA33" s="926"/>
      <c r="AB33" s="926"/>
      <c r="AC33" s="106" t="s">
        <v>2</v>
      </c>
      <c r="AD33" s="163" t="s">
        <v>1</v>
      </c>
      <c r="AE33" s="61"/>
      <c r="AF33" s="178" t="s">
        <v>16</v>
      </c>
      <c r="AG33" s="169"/>
      <c r="AH33" s="169"/>
      <c r="AI33" s="168"/>
      <c r="AJ33" s="168"/>
      <c r="AL33" s="34"/>
    </row>
    <row r="34" spans="1:38" ht="15" customHeight="1" x14ac:dyDescent="0.15">
      <c r="A34"/>
      <c r="B34"/>
      <c r="C34"/>
      <c r="D34" s="873">
        <v>1</v>
      </c>
      <c r="E34" s="874" t="s">
        <v>188</v>
      </c>
      <c r="F34" s="875"/>
      <c r="G34" s="875"/>
      <c r="H34" s="875"/>
      <c r="I34" s="876"/>
      <c r="J34" s="533" t="s">
        <v>189</v>
      </c>
      <c r="K34" s="534"/>
      <c r="L34" s="534"/>
      <c r="M34" s="535"/>
      <c r="N34" s="850"/>
      <c r="O34" s="851"/>
      <c r="P34" s="852"/>
      <c r="Q34" s="864"/>
      <c r="R34" s="46"/>
      <c r="S34" s="863"/>
      <c r="T34" s="864"/>
      <c r="U34" s="46"/>
      <c r="V34" s="863"/>
      <c r="W34" s="864"/>
      <c r="X34" s="46"/>
      <c r="Y34" s="863"/>
      <c r="Z34" s="864"/>
      <c r="AA34" s="46"/>
      <c r="AB34" s="863"/>
      <c r="AC34" s="923"/>
      <c r="AD34" s="924"/>
      <c r="AE34" s="61"/>
      <c r="AF34" s="178" t="s">
        <v>284</v>
      </c>
      <c r="AG34" s="168"/>
      <c r="AH34" s="168"/>
      <c r="AI34" s="168"/>
      <c r="AJ34" s="168"/>
      <c r="AL34"/>
    </row>
    <row r="35" spans="1:38" ht="15" customHeight="1" x14ac:dyDescent="0.15">
      <c r="A35"/>
      <c r="B35"/>
      <c r="C35"/>
      <c r="D35" s="855"/>
      <c r="E35" s="856" t="s">
        <v>190</v>
      </c>
      <c r="F35" s="857"/>
      <c r="G35" s="857"/>
      <c r="H35" s="857"/>
      <c r="I35" s="858"/>
      <c r="J35" s="496" t="s">
        <v>89</v>
      </c>
      <c r="K35" s="497"/>
      <c r="L35" s="497"/>
      <c r="M35" s="498"/>
      <c r="N35" s="850"/>
      <c r="O35" s="851"/>
      <c r="P35" s="852"/>
      <c r="Q35" s="853"/>
      <c r="R35" s="47"/>
      <c r="S35" s="854"/>
      <c r="T35" s="853"/>
      <c r="U35" s="47"/>
      <c r="V35" s="854"/>
      <c r="W35" s="849"/>
      <c r="X35" s="47"/>
      <c r="Y35" s="848"/>
      <c r="Z35" s="853"/>
      <c r="AA35" s="47"/>
      <c r="AB35" s="854"/>
      <c r="AC35" s="845"/>
      <c r="AD35" s="847"/>
      <c r="AE35" s="61"/>
      <c r="AF35" s="178" t="s">
        <v>285</v>
      </c>
      <c r="AG35" s="168"/>
      <c r="AH35" s="168"/>
      <c r="AI35" s="168"/>
      <c r="AJ35" s="168"/>
      <c r="AL35"/>
    </row>
    <row r="36" spans="1:38" ht="15" customHeight="1" x14ac:dyDescent="0.15">
      <c r="A36"/>
      <c r="B36"/>
      <c r="C36"/>
      <c r="D36" s="836">
        <v>2</v>
      </c>
      <c r="E36" s="838" t="s">
        <v>191</v>
      </c>
      <c r="F36" s="839"/>
      <c r="G36" s="839"/>
      <c r="H36" s="839"/>
      <c r="I36" s="840"/>
      <c r="J36" s="663" t="s">
        <v>116</v>
      </c>
      <c r="K36" s="664"/>
      <c r="L36" s="664"/>
      <c r="M36" s="665"/>
      <c r="N36" s="828"/>
      <c r="O36" s="49"/>
      <c r="P36" s="826"/>
      <c r="Q36" s="830"/>
      <c r="R36" s="831"/>
      <c r="S36" s="859"/>
      <c r="T36" s="828"/>
      <c r="U36" s="49"/>
      <c r="V36" s="826"/>
      <c r="W36" s="828"/>
      <c r="X36" s="49"/>
      <c r="Y36" s="826"/>
      <c r="Z36" s="828"/>
      <c r="AA36" s="49"/>
      <c r="AB36" s="871"/>
      <c r="AC36" s="844"/>
      <c r="AD36" s="846"/>
      <c r="AE36" s="61"/>
      <c r="AF36" s="178" t="s">
        <v>286</v>
      </c>
      <c r="AG36" s="168"/>
      <c r="AH36" s="168"/>
      <c r="AI36" s="168"/>
      <c r="AJ36" s="168"/>
      <c r="AL36"/>
    </row>
    <row r="37" spans="1:38" ht="15" customHeight="1" x14ac:dyDescent="0.15">
      <c r="A37"/>
      <c r="B37"/>
      <c r="C37"/>
      <c r="D37" s="855"/>
      <c r="E37" s="856" t="s">
        <v>192</v>
      </c>
      <c r="F37" s="857"/>
      <c r="G37" s="857"/>
      <c r="H37" s="857"/>
      <c r="I37" s="858"/>
      <c r="J37" s="496" t="s">
        <v>116</v>
      </c>
      <c r="K37" s="497"/>
      <c r="L37" s="497"/>
      <c r="M37" s="498"/>
      <c r="N37" s="849"/>
      <c r="O37" s="47"/>
      <c r="P37" s="848"/>
      <c r="Q37" s="860"/>
      <c r="R37" s="861"/>
      <c r="S37" s="862"/>
      <c r="T37" s="849"/>
      <c r="U37" s="48"/>
      <c r="V37" s="848"/>
      <c r="W37" s="849"/>
      <c r="X37" s="48"/>
      <c r="Y37" s="848"/>
      <c r="Z37" s="849"/>
      <c r="AA37" s="48"/>
      <c r="AB37" s="872"/>
      <c r="AC37" s="845"/>
      <c r="AD37" s="847"/>
      <c r="AE37" s="61"/>
      <c r="AF37" s="178" t="s">
        <v>287</v>
      </c>
      <c r="AG37" s="168"/>
      <c r="AH37" s="168"/>
      <c r="AI37" s="168"/>
      <c r="AJ37" s="168"/>
      <c r="AL37"/>
    </row>
    <row r="38" spans="1:38" ht="15" customHeight="1" x14ac:dyDescent="0.15">
      <c r="A38"/>
      <c r="B38"/>
      <c r="C38"/>
      <c r="D38" s="836">
        <v>3</v>
      </c>
      <c r="E38" s="838" t="s">
        <v>193</v>
      </c>
      <c r="F38" s="839"/>
      <c r="G38" s="839"/>
      <c r="H38" s="839"/>
      <c r="I38" s="840"/>
      <c r="J38" s="479" t="s">
        <v>20</v>
      </c>
      <c r="K38" s="480"/>
      <c r="L38" s="480"/>
      <c r="M38" s="481"/>
      <c r="N38" s="828"/>
      <c r="O38" s="49"/>
      <c r="P38" s="826"/>
      <c r="Q38" s="828"/>
      <c r="R38" s="49"/>
      <c r="S38" s="826"/>
      <c r="T38" s="830"/>
      <c r="U38" s="831"/>
      <c r="V38" s="859"/>
      <c r="W38" s="828"/>
      <c r="X38" s="49"/>
      <c r="Y38" s="826"/>
      <c r="Z38" s="828"/>
      <c r="AA38" s="49"/>
      <c r="AB38" s="826"/>
      <c r="AC38" s="844"/>
      <c r="AD38" s="846"/>
      <c r="AE38" s="61"/>
      <c r="AF38" s="178" t="s">
        <v>288</v>
      </c>
      <c r="AG38" s="168"/>
      <c r="AH38" s="168"/>
      <c r="AI38" s="168"/>
      <c r="AJ38" s="168"/>
      <c r="AL38"/>
    </row>
    <row r="39" spans="1:38" ht="15" customHeight="1" x14ac:dyDescent="0.15">
      <c r="A39"/>
      <c r="B39"/>
      <c r="C39"/>
      <c r="D39" s="855"/>
      <c r="E39" s="856" t="s">
        <v>194</v>
      </c>
      <c r="F39" s="857"/>
      <c r="G39" s="857"/>
      <c r="H39" s="857"/>
      <c r="I39" s="858"/>
      <c r="J39" s="496" t="s">
        <v>116</v>
      </c>
      <c r="K39" s="497"/>
      <c r="L39" s="497"/>
      <c r="M39" s="498"/>
      <c r="N39" s="849"/>
      <c r="O39" s="50"/>
      <c r="P39" s="848"/>
      <c r="Q39" s="849"/>
      <c r="R39" s="50"/>
      <c r="S39" s="848"/>
      <c r="T39" s="860"/>
      <c r="U39" s="861"/>
      <c r="V39" s="862"/>
      <c r="W39" s="849"/>
      <c r="X39" s="48"/>
      <c r="Y39" s="848"/>
      <c r="Z39" s="849"/>
      <c r="AA39" s="48"/>
      <c r="AB39" s="848"/>
      <c r="AC39" s="845"/>
      <c r="AD39" s="847"/>
      <c r="AE39" s="61"/>
      <c r="AF39" s="178" t="s">
        <v>289</v>
      </c>
      <c r="AG39" s="168"/>
      <c r="AH39" s="168"/>
      <c r="AI39" s="168"/>
      <c r="AJ39" s="168"/>
      <c r="AL39"/>
    </row>
    <row r="40" spans="1:38" ht="15" customHeight="1" x14ac:dyDescent="0.15">
      <c r="A40"/>
      <c r="B40"/>
      <c r="C40"/>
      <c r="D40" s="836">
        <v>4</v>
      </c>
      <c r="E40" s="838" t="s">
        <v>195</v>
      </c>
      <c r="F40" s="839"/>
      <c r="G40" s="839"/>
      <c r="H40" s="839"/>
      <c r="I40" s="840"/>
      <c r="J40" s="479" t="s">
        <v>111</v>
      </c>
      <c r="K40" s="480"/>
      <c r="L40" s="480"/>
      <c r="M40" s="481"/>
      <c r="N40" s="828"/>
      <c r="O40" s="52"/>
      <c r="P40" s="826"/>
      <c r="Q40" s="828"/>
      <c r="R40" s="52"/>
      <c r="S40" s="826"/>
      <c r="T40" s="828"/>
      <c r="U40" s="52"/>
      <c r="V40" s="826"/>
      <c r="W40" s="850"/>
      <c r="X40" s="851"/>
      <c r="Y40" s="852"/>
      <c r="Z40" s="853"/>
      <c r="AA40" s="52"/>
      <c r="AB40" s="854"/>
      <c r="AC40" s="844"/>
      <c r="AD40" s="846"/>
      <c r="AE40" s="61"/>
      <c r="AF40" s="178" t="s">
        <v>290</v>
      </c>
      <c r="AG40" s="168"/>
      <c r="AH40" s="168"/>
      <c r="AI40" s="168"/>
      <c r="AJ40" s="168"/>
      <c r="AL40"/>
    </row>
    <row r="41" spans="1:38" ht="15" customHeight="1" x14ac:dyDescent="0.15">
      <c r="A41"/>
      <c r="B41"/>
      <c r="C41"/>
      <c r="D41" s="855"/>
      <c r="E41" s="856" t="s">
        <v>196</v>
      </c>
      <c r="F41" s="857"/>
      <c r="G41" s="857"/>
      <c r="H41" s="857"/>
      <c r="I41" s="858"/>
      <c r="J41" s="496" t="s">
        <v>111</v>
      </c>
      <c r="K41" s="497"/>
      <c r="L41" s="497"/>
      <c r="M41" s="498"/>
      <c r="N41" s="849"/>
      <c r="O41" s="47"/>
      <c r="P41" s="848"/>
      <c r="Q41" s="849"/>
      <c r="R41" s="50"/>
      <c r="S41" s="848"/>
      <c r="T41" s="849"/>
      <c r="U41" s="50"/>
      <c r="V41" s="848"/>
      <c r="W41" s="850"/>
      <c r="X41" s="851"/>
      <c r="Y41" s="852"/>
      <c r="Z41" s="853"/>
      <c r="AA41" s="47"/>
      <c r="AB41" s="854"/>
      <c r="AC41" s="845"/>
      <c r="AD41" s="847"/>
      <c r="AE41" s="61"/>
      <c r="AF41" s="178" t="s">
        <v>291</v>
      </c>
      <c r="AG41" s="168"/>
      <c r="AH41" s="168"/>
      <c r="AI41" s="168"/>
      <c r="AJ41" s="168"/>
      <c r="AL41"/>
    </row>
    <row r="42" spans="1:38" ht="15" customHeight="1" x14ac:dyDescent="0.15">
      <c r="A42"/>
      <c r="B42"/>
      <c r="C42"/>
      <c r="D42" s="836">
        <v>5</v>
      </c>
      <c r="E42" s="838" t="s">
        <v>197</v>
      </c>
      <c r="F42" s="839"/>
      <c r="G42" s="839"/>
      <c r="H42" s="839"/>
      <c r="I42" s="840"/>
      <c r="J42" s="479" t="s">
        <v>198</v>
      </c>
      <c r="K42" s="480"/>
      <c r="L42" s="480"/>
      <c r="M42" s="481"/>
      <c r="N42" s="828"/>
      <c r="O42" s="49"/>
      <c r="P42" s="826"/>
      <c r="Q42" s="828"/>
      <c r="R42" s="49"/>
      <c r="S42" s="826"/>
      <c r="T42" s="828"/>
      <c r="U42" s="49"/>
      <c r="V42" s="826"/>
      <c r="W42" s="828"/>
      <c r="X42" s="53"/>
      <c r="Y42" s="826"/>
      <c r="Z42" s="830"/>
      <c r="AA42" s="831"/>
      <c r="AB42" s="832"/>
      <c r="AC42" s="822"/>
      <c r="AD42" s="824"/>
      <c r="AE42" s="61"/>
      <c r="AF42" s="178" t="s">
        <v>292</v>
      </c>
      <c r="AG42" s="168"/>
      <c r="AH42" s="168"/>
      <c r="AI42" s="168"/>
      <c r="AJ42" s="168"/>
      <c r="AL42"/>
    </row>
    <row r="43" spans="1:38" ht="15" customHeight="1" thickBot="1" x14ac:dyDescent="0.2">
      <c r="A43"/>
      <c r="B43"/>
      <c r="C43"/>
      <c r="D43" s="837"/>
      <c r="E43" s="841" t="s">
        <v>199</v>
      </c>
      <c r="F43" s="842"/>
      <c r="G43" s="842"/>
      <c r="H43" s="842"/>
      <c r="I43" s="843"/>
      <c r="J43" s="485" t="s">
        <v>198</v>
      </c>
      <c r="K43" s="486"/>
      <c r="L43" s="486"/>
      <c r="M43" s="487"/>
      <c r="N43" s="829"/>
      <c r="O43" s="51"/>
      <c r="P43" s="827"/>
      <c r="Q43" s="829"/>
      <c r="R43" s="51"/>
      <c r="S43" s="827"/>
      <c r="T43" s="829"/>
      <c r="U43" s="51"/>
      <c r="V43" s="827"/>
      <c r="W43" s="829"/>
      <c r="X43" s="51"/>
      <c r="Y43" s="827"/>
      <c r="Z43" s="833"/>
      <c r="AA43" s="834"/>
      <c r="AB43" s="835"/>
      <c r="AC43" s="823"/>
      <c r="AD43" s="825"/>
      <c r="AE43" s="61"/>
      <c r="AF43" s="178" t="s">
        <v>293</v>
      </c>
      <c r="AG43" s="168"/>
      <c r="AH43" s="168"/>
      <c r="AI43" s="168"/>
      <c r="AJ43" s="168"/>
      <c r="AL43"/>
    </row>
    <row r="44" spans="1:38" ht="15" customHeight="1" x14ac:dyDescent="0.15">
      <c r="D44" s="8"/>
      <c r="E44" s="10"/>
      <c r="F44" s="10"/>
      <c r="G44" s="10"/>
      <c r="H44" s="10"/>
      <c r="I44" s="10"/>
      <c r="J44" s="22"/>
      <c r="K44" s="22"/>
      <c r="L44" s="22"/>
      <c r="M44" s="22"/>
      <c r="N44" s="9"/>
      <c r="O44" s="2"/>
      <c r="P44" s="9"/>
      <c r="Q44" s="9"/>
      <c r="R44" s="2"/>
      <c r="S44" s="9"/>
      <c r="T44" s="9"/>
      <c r="U44" s="2"/>
      <c r="V44" s="9"/>
      <c r="W44" s="9"/>
      <c r="X44" s="9"/>
      <c r="Y44" s="9"/>
      <c r="Z44" s="9"/>
      <c r="AA44" s="9"/>
      <c r="AB44" s="9"/>
      <c r="AC44" s="2"/>
      <c r="AD44" s="2"/>
      <c r="AE44" s="61"/>
      <c r="AF44" s="35"/>
      <c r="AG44"/>
      <c r="AH44"/>
    </row>
    <row r="45" spans="1:38" ht="15" customHeight="1" x14ac:dyDescent="0.15">
      <c r="D45" s="8"/>
      <c r="E45" s="10"/>
      <c r="F45" s="10"/>
      <c r="G45" s="10"/>
      <c r="H45" s="10"/>
      <c r="I45" s="10"/>
      <c r="J45" s="22"/>
      <c r="K45" s="22"/>
      <c r="L45" s="22"/>
      <c r="M45" s="22"/>
      <c r="N45" s="9"/>
      <c r="O45" s="2"/>
      <c r="P45" s="9"/>
      <c r="Q45" s="9"/>
      <c r="R45" s="2"/>
      <c r="S45" s="9"/>
      <c r="T45" s="9"/>
      <c r="U45" s="2"/>
      <c r="V45" s="9"/>
      <c r="W45" s="9"/>
      <c r="X45" s="9"/>
      <c r="Y45" s="9"/>
      <c r="Z45" s="9"/>
      <c r="AA45" s="9"/>
      <c r="AB45" s="9"/>
      <c r="AC45" s="2"/>
      <c r="AD45" s="2"/>
      <c r="AE45" s="61"/>
      <c r="AF45" s="35"/>
      <c r="AG45"/>
      <c r="AH45"/>
    </row>
    <row r="46" spans="1:38" ht="15" customHeight="1" x14ac:dyDescent="0.15">
      <c r="D46" s="8"/>
      <c r="E46" s="10"/>
      <c r="F46" s="10"/>
      <c r="G46" s="10"/>
      <c r="H46" s="10"/>
      <c r="I46" s="10"/>
      <c r="J46" s="22"/>
      <c r="K46" s="22"/>
      <c r="L46" s="22"/>
      <c r="M46" s="22"/>
      <c r="N46" s="9"/>
      <c r="O46" s="2"/>
      <c r="P46" s="9"/>
      <c r="Q46" s="9"/>
      <c r="R46" s="2"/>
      <c r="S46" s="9"/>
      <c r="T46" s="9"/>
      <c r="U46" s="2"/>
      <c r="V46" s="9"/>
      <c r="W46" s="9"/>
      <c r="X46" s="9"/>
      <c r="Y46" s="9"/>
      <c r="Z46" s="9"/>
      <c r="AA46" s="9"/>
      <c r="AB46" s="9"/>
      <c r="AC46" s="2"/>
      <c r="AD46" s="2"/>
      <c r="AE46" s="61"/>
      <c r="AF46" s="35"/>
      <c r="AG46"/>
      <c r="AH46"/>
    </row>
    <row r="47" spans="1:38" ht="15" customHeight="1" x14ac:dyDescent="0.15">
      <c r="D47" s="8"/>
      <c r="E47" s="10"/>
      <c r="F47" s="10"/>
      <c r="G47" s="10"/>
      <c r="H47" s="10"/>
      <c r="I47" s="10"/>
      <c r="J47" s="22"/>
      <c r="K47" s="22"/>
      <c r="L47" s="22"/>
      <c r="M47" s="22"/>
      <c r="N47" s="9"/>
      <c r="O47" s="2"/>
      <c r="P47" s="9"/>
      <c r="Q47" s="9"/>
      <c r="R47" s="2"/>
      <c r="S47" s="9"/>
      <c r="T47" s="9"/>
      <c r="U47" s="2"/>
      <c r="V47" s="9"/>
      <c r="W47" s="9"/>
      <c r="X47" s="9"/>
      <c r="Y47" s="9"/>
      <c r="Z47" s="9"/>
      <c r="AA47" s="9"/>
      <c r="AB47" s="9"/>
      <c r="AC47" s="2"/>
      <c r="AD47" s="2"/>
      <c r="AE47" s="61"/>
      <c r="AF47" s="35"/>
      <c r="AG47"/>
      <c r="AH47"/>
    </row>
    <row r="48" spans="1:38" ht="15" customHeight="1" x14ac:dyDescent="0.15">
      <c r="D48" s="8"/>
      <c r="E48" s="10"/>
      <c r="F48" s="10"/>
      <c r="G48" s="10"/>
      <c r="H48" s="10"/>
      <c r="I48" s="10"/>
      <c r="J48" s="22"/>
      <c r="K48" s="22"/>
      <c r="L48" s="22"/>
      <c r="M48" s="22"/>
      <c r="N48" s="9"/>
      <c r="O48" s="2"/>
      <c r="P48" s="9"/>
      <c r="Q48" s="9"/>
      <c r="R48" s="2"/>
      <c r="S48" s="9"/>
      <c r="T48" s="9"/>
      <c r="U48" s="2"/>
      <c r="V48" s="9"/>
      <c r="W48" s="9"/>
      <c r="X48" s="9"/>
      <c r="Y48" s="9"/>
      <c r="Z48" s="9"/>
      <c r="AA48" s="9"/>
      <c r="AB48" s="9"/>
      <c r="AC48" s="2"/>
      <c r="AD48" s="2"/>
      <c r="AE48" s="61"/>
      <c r="AF48" s="35"/>
      <c r="AG48"/>
      <c r="AH48"/>
    </row>
    <row r="49" spans="2:40" s="57" customFormat="1" ht="16.149999999999999" customHeight="1" x14ac:dyDescent="0.15">
      <c r="D49" s="58" t="s">
        <v>205</v>
      </c>
      <c r="E49" s="59"/>
      <c r="F49" s="59"/>
      <c r="G49" s="59"/>
      <c r="H49" s="60"/>
      <c r="I49" s="60"/>
      <c r="J49" s="60"/>
      <c r="K49" s="60"/>
      <c r="L49" s="60"/>
      <c r="M49" s="60"/>
    </row>
    <row r="50" spans="2:40" s="57" customFormat="1" ht="16.149999999999999" customHeight="1" x14ac:dyDescent="0.15">
      <c r="D50" s="58"/>
      <c r="E50" s="59"/>
      <c r="F50" s="59"/>
      <c r="G50" s="59"/>
      <c r="H50" s="60"/>
      <c r="I50" s="60"/>
      <c r="J50" s="60"/>
      <c r="K50" s="60"/>
      <c r="L50" s="60"/>
      <c r="M50" s="60"/>
    </row>
    <row r="51" spans="2:40" s="61" customFormat="1" ht="16.149999999999999" customHeight="1" x14ac:dyDescent="0.15">
      <c r="D51" s="62" t="s">
        <v>250</v>
      </c>
      <c r="E51" s="63"/>
      <c r="F51" s="63"/>
      <c r="G51" s="63"/>
      <c r="H51" s="64"/>
      <c r="I51" s="64"/>
      <c r="J51" s="64"/>
      <c r="K51" s="64"/>
      <c r="L51" s="64"/>
      <c r="M51" s="64"/>
      <c r="N51" s="65"/>
    </row>
    <row r="52" spans="2:40" s="61" customFormat="1" ht="16.149999999999999" customHeight="1" x14ac:dyDescent="0.15">
      <c r="D52" s="66"/>
      <c r="E52" s="64"/>
      <c r="F52" s="64"/>
      <c r="G52" s="64"/>
      <c r="H52" s="64"/>
      <c r="I52" s="64"/>
      <c r="J52" s="64"/>
      <c r="K52" s="64"/>
      <c r="L52" s="64"/>
      <c r="M52" s="64"/>
      <c r="N52" s="65"/>
    </row>
    <row r="53" spans="2:40" s="61" customFormat="1" ht="16.149999999999999" customHeight="1" thickBot="1" x14ac:dyDescent="0.2">
      <c r="D53" s="67" t="s">
        <v>207</v>
      </c>
      <c r="E53" s="68"/>
      <c r="F53" s="68"/>
      <c r="G53" s="68"/>
      <c r="H53" s="68"/>
      <c r="I53" s="68"/>
      <c r="J53" s="69"/>
      <c r="K53" s="69"/>
      <c r="L53" s="69"/>
      <c r="M53" s="69"/>
      <c r="N53" s="69"/>
      <c r="O53" s="69"/>
      <c r="P53" s="69"/>
      <c r="Q53" s="69"/>
      <c r="R53" s="67"/>
      <c r="S53" s="70" t="s">
        <v>9</v>
      </c>
      <c r="T53" s="70"/>
      <c r="U53" s="70"/>
      <c r="V53" s="70"/>
    </row>
    <row r="54" spans="2:40" s="61" customFormat="1" ht="16.149999999999999" customHeight="1" thickBot="1" x14ac:dyDescent="0.2">
      <c r="D54" s="104" t="s">
        <v>8</v>
      </c>
      <c r="E54" s="656" t="s">
        <v>7</v>
      </c>
      <c r="F54" s="657"/>
      <c r="G54" s="657"/>
      <c r="H54" s="657"/>
      <c r="I54" s="658"/>
      <c r="J54" s="656" t="s">
        <v>6</v>
      </c>
      <c r="K54" s="657"/>
      <c r="L54" s="657"/>
      <c r="M54" s="658"/>
      <c r="N54" s="659" t="s">
        <v>208</v>
      </c>
      <c r="O54" s="660"/>
      <c r="P54" s="661"/>
      <c r="Q54" s="659" t="s">
        <v>209</v>
      </c>
      <c r="R54" s="660"/>
      <c r="S54" s="661"/>
      <c r="T54" s="659" t="s">
        <v>210</v>
      </c>
      <c r="U54" s="660"/>
      <c r="V54" s="661"/>
      <c r="W54" s="106" t="s">
        <v>2</v>
      </c>
      <c r="X54" s="163" t="s">
        <v>1</v>
      </c>
      <c r="AD54" s="813" t="s">
        <v>211</v>
      </c>
      <c r="AE54" s="813"/>
      <c r="AF54" s="813"/>
      <c r="AG54" s="357" t="s">
        <v>219</v>
      </c>
      <c r="AH54" s="357"/>
      <c r="AI54" s="109"/>
      <c r="AN54" s="109"/>
    </row>
    <row r="55" spans="2:40" s="61" customFormat="1" ht="16.149999999999999" customHeight="1" x14ac:dyDescent="0.15">
      <c r="B55" s="79"/>
      <c r="D55" s="358" t="s">
        <v>208</v>
      </c>
      <c r="E55" s="420" t="s">
        <v>21</v>
      </c>
      <c r="F55" s="421"/>
      <c r="G55" s="421"/>
      <c r="H55" s="421"/>
      <c r="I55" s="422"/>
      <c r="J55" s="423" t="s">
        <v>19</v>
      </c>
      <c r="K55" s="424"/>
      <c r="L55" s="424"/>
      <c r="M55" s="425"/>
      <c r="N55" s="809"/>
      <c r="O55" s="810"/>
      <c r="P55" s="811"/>
      <c r="Q55" s="804"/>
      <c r="R55" s="138"/>
      <c r="S55" s="802"/>
      <c r="T55" s="804"/>
      <c r="U55" s="138"/>
      <c r="V55" s="802"/>
      <c r="W55" s="805"/>
      <c r="X55" s="807"/>
      <c r="AD55" s="83" t="s">
        <v>16</v>
      </c>
      <c r="AE55" s="82"/>
      <c r="AF55" s="82"/>
      <c r="AG55" s="82"/>
    </row>
    <row r="56" spans="2:40" s="61" customFormat="1" ht="16.149999999999999" customHeight="1" x14ac:dyDescent="0.15">
      <c r="B56" s="79"/>
      <c r="D56" s="359"/>
      <c r="E56" s="351" t="s">
        <v>22</v>
      </c>
      <c r="F56" s="352"/>
      <c r="G56" s="352"/>
      <c r="H56" s="352"/>
      <c r="I56" s="353"/>
      <c r="J56" s="383" t="s">
        <v>19</v>
      </c>
      <c r="K56" s="384"/>
      <c r="L56" s="384"/>
      <c r="M56" s="385"/>
      <c r="N56" s="809"/>
      <c r="O56" s="810"/>
      <c r="P56" s="811"/>
      <c r="Q56" s="812"/>
      <c r="R56" s="139"/>
      <c r="S56" s="803"/>
      <c r="T56" s="812"/>
      <c r="U56" s="139"/>
      <c r="V56" s="803"/>
      <c r="W56" s="806"/>
      <c r="X56" s="808"/>
      <c r="AD56" s="793" t="s">
        <v>207</v>
      </c>
      <c r="AE56" s="793"/>
      <c r="AF56" s="85" t="s">
        <v>208</v>
      </c>
      <c r="AG56" s="86" t="s">
        <v>212</v>
      </c>
      <c r="AH56" s="85" t="s">
        <v>209</v>
      </c>
      <c r="AI56" s="85"/>
      <c r="AN56" s="85"/>
    </row>
    <row r="57" spans="2:40" s="61" customFormat="1" ht="16.149999999999999" customHeight="1" x14ac:dyDescent="0.15">
      <c r="B57" s="79"/>
      <c r="D57" s="327" t="s">
        <v>209</v>
      </c>
      <c r="E57" s="329" t="s">
        <v>335</v>
      </c>
      <c r="F57" s="330"/>
      <c r="G57" s="330"/>
      <c r="H57" s="330"/>
      <c r="I57" s="331"/>
      <c r="J57" s="332" t="s">
        <v>336</v>
      </c>
      <c r="K57" s="333"/>
      <c r="L57" s="333"/>
      <c r="M57" s="334"/>
      <c r="N57" s="779"/>
      <c r="O57" s="140"/>
      <c r="P57" s="781"/>
      <c r="Q57" s="785"/>
      <c r="R57" s="786"/>
      <c r="S57" s="787"/>
      <c r="T57" s="779"/>
      <c r="U57" s="140"/>
      <c r="V57" s="781"/>
      <c r="W57" s="783"/>
      <c r="X57" s="791"/>
      <c r="AD57" s="793" t="s">
        <v>214</v>
      </c>
      <c r="AE57" s="793"/>
      <c r="AF57" s="85" t="s">
        <v>209</v>
      </c>
      <c r="AG57" s="86" t="s">
        <v>212</v>
      </c>
      <c r="AH57" s="85" t="s">
        <v>210</v>
      </c>
      <c r="AI57" s="85"/>
      <c r="AN57" s="85"/>
    </row>
    <row r="58" spans="2:40" s="61" customFormat="1" ht="16.149999999999999" customHeight="1" x14ac:dyDescent="0.15">
      <c r="B58" s="79"/>
      <c r="D58" s="359"/>
      <c r="E58" s="351" t="s">
        <v>337</v>
      </c>
      <c r="F58" s="352"/>
      <c r="G58" s="352"/>
      <c r="H58" s="352"/>
      <c r="I58" s="353"/>
      <c r="J58" s="383" t="s">
        <v>338</v>
      </c>
      <c r="K58" s="384"/>
      <c r="L58" s="384"/>
      <c r="M58" s="385"/>
      <c r="N58" s="780"/>
      <c r="O58" s="139"/>
      <c r="P58" s="782"/>
      <c r="Q58" s="788"/>
      <c r="R58" s="789"/>
      <c r="S58" s="790"/>
      <c r="T58" s="780"/>
      <c r="U58" s="141"/>
      <c r="V58" s="782"/>
      <c r="W58" s="784"/>
      <c r="X58" s="792"/>
      <c r="AD58" s="793" t="s">
        <v>215</v>
      </c>
      <c r="AE58" s="793"/>
      <c r="AF58" s="85" t="s">
        <v>208</v>
      </c>
      <c r="AG58" s="86" t="s">
        <v>212</v>
      </c>
      <c r="AH58" s="85" t="s">
        <v>210</v>
      </c>
      <c r="AI58" s="85"/>
      <c r="AN58" s="85"/>
    </row>
    <row r="59" spans="2:40" s="61" customFormat="1" ht="16.149999999999999" customHeight="1" x14ac:dyDescent="0.15">
      <c r="B59" s="79"/>
      <c r="D59" s="327" t="s">
        <v>210</v>
      </c>
      <c r="E59" s="329" t="s">
        <v>339</v>
      </c>
      <c r="F59" s="330"/>
      <c r="G59" s="330"/>
      <c r="H59" s="330"/>
      <c r="I59" s="331"/>
      <c r="J59" s="332" t="s">
        <v>20</v>
      </c>
      <c r="K59" s="333"/>
      <c r="L59" s="333"/>
      <c r="M59" s="334"/>
      <c r="N59" s="779"/>
      <c r="O59" s="140"/>
      <c r="P59" s="781"/>
      <c r="Q59" s="779"/>
      <c r="R59" s="140"/>
      <c r="S59" s="781"/>
      <c r="T59" s="785"/>
      <c r="U59" s="786"/>
      <c r="V59" s="787"/>
      <c r="W59" s="783"/>
      <c r="X59" s="791"/>
      <c r="AD59" s="83"/>
      <c r="AE59" s="88"/>
      <c r="AF59" s="88"/>
      <c r="AG59" s="88"/>
    </row>
    <row r="60" spans="2:40" s="61" customFormat="1" ht="16.149999999999999" customHeight="1" thickBot="1" x14ac:dyDescent="0.2">
      <c r="B60" s="79"/>
      <c r="D60" s="328"/>
      <c r="E60" s="439" t="s">
        <v>340</v>
      </c>
      <c r="F60" s="440"/>
      <c r="G60" s="440"/>
      <c r="H60" s="440"/>
      <c r="I60" s="441"/>
      <c r="J60" s="442" t="s">
        <v>308</v>
      </c>
      <c r="K60" s="443"/>
      <c r="L60" s="443"/>
      <c r="M60" s="444"/>
      <c r="N60" s="794"/>
      <c r="O60" s="142"/>
      <c r="P60" s="795"/>
      <c r="Q60" s="794"/>
      <c r="R60" s="142"/>
      <c r="S60" s="795"/>
      <c r="T60" s="797"/>
      <c r="U60" s="798"/>
      <c r="V60" s="817"/>
      <c r="W60" s="800"/>
      <c r="X60" s="801"/>
      <c r="AD60" s="83"/>
      <c r="AE60" s="88"/>
      <c r="AF60" s="88"/>
      <c r="AG60" s="88"/>
    </row>
    <row r="61" spans="2:40" s="61" customFormat="1" ht="16.149999999999999" customHeight="1" x14ac:dyDescent="0.15">
      <c r="E61" s="919"/>
      <c r="F61" s="919"/>
      <c r="G61" s="919"/>
      <c r="H61" s="919"/>
      <c r="I61" s="919"/>
      <c r="J61" s="919"/>
      <c r="K61" s="919"/>
      <c r="L61" s="919"/>
      <c r="M61" s="919"/>
    </row>
    <row r="62" spans="2:40" s="61" customFormat="1" ht="16.149999999999999" customHeight="1" thickBot="1" x14ac:dyDescent="0.2">
      <c r="D62" s="67" t="s">
        <v>214</v>
      </c>
      <c r="E62" s="920"/>
      <c r="F62" s="920"/>
      <c r="G62" s="920"/>
      <c r="H62" s="920"/>
      <c r="I62" s="920"/>
      <c r="J62" s="921"/>
      <c r="K62" s="921"/>
      <c r="L62" s="921"/>
      <c r="M62" s="921"/>
      <c r="N62" s="69"/>
      <c r="O62" s="69"/>
      <c r="P62" s="69"/>
      <c r="Q62" s="69"/>
      <c r="R62" s="67"/>
      <c r="S62" s="70" t="s">
        <v>9</v>
      </c>
      <c r="T62" s="70"/>
      <c r="U62" s="70"/>
      <c r="V62" s="70"/>
    </row>
    <row r="63" spans="2:40" s="61" customFormat="1" ht="16.149999999999999" customHeight="1" thickBot="1" x14ac:dyDescent="0.2">
      <c r="D63" s="104" t="s">
        <v>8</v>
      </c>
      <c r="E63" s="656" t="s">
        <v>7</v>
      </c>
      <c r="F63" s="657"/>
      <c r="G63" s="657"/>
      <c r="H63" s="657"/>
      <c r="I63" s="658"/>
      <c r="J63" s="656" t="s">
        <v>6</v>
      </c>
      <c r="K63" s="657"/>
      <c r="L63" s="657"/>
      <c r="M63" s="658"/>
      <c r="N63" s="659" t="s">
        <v>218</v>
      </c>
      <c r="O63" s="660"/>
      <c r="P63" s="661"/>
      <c r="Q63" s="659" t="s">
        <v>219</v>
      </c>
      <c r="R63" s="660"/>
      <c r="S63" s="661"/>
      <c r="T63" s="659" t="s">
        <v>221</v>
      </c>
      <c r="U63" s="660"/>
      <c r="V63" s="661"/>
      <c r="W63" s="106" t="s">
        <v>2</v>
      </c>
      <c r="X63" s="163" t="s">
        <v>1</v>
      </c>
      <c r="AD63" s="813" t="s">
        <v>211</v>
      </c>
      <c r="AE63" s="813"/>
      <c r="AF63" s="813"/>
      <c r="AG63" s="357" t="s">
        <v>221</v>
      </c>
      <c r="AH63" s="357"/>
      <c r="AI63" s="109"/>
      <c r="AN63" s="109"/>
    </row>
    <row r="64" spans="2:40" s="61" customFormat="1" ht="16.149999999999999" customHeight="1" x14ac:dyDescent="0.15">
      <c r="B64" s="79"/>
      <c r="D64" s="358" t="s">
        <v>218</v>
      </c>
      <c r="E64" s="420" t="s">
        <v>341</v>
      </c>
      <c r="F64" s="421"/>
      <c r="G64" s="421"/>
      <c r="H64" s="421"/>
      <c r="I64" s="422"/>
      <c r="J64" s="423" t="s">
        <v>342</v>
      </c>
      <c r="K64" s="424"/>
      <c r="L64" s="424"/>
      <c r="M64" s="425"/>
      <c r="N64" s="809"/>
      <c r="O64" s="810"/>
      <c r="P64" s="811"/>
      <c r="Q64" s="804"/>
      <c r="R64" s="138"/>
      <c r="S64" s="802"/>
      <c r="T64" s="804"/>
      <c r="U64" s="138"/>
      <c r="V64" s="802"/>
      <c r="W64" s="805"/>
      <c r="X64" s="807"/>
      <c r="AD64" s="83" t="s">
        <v>16</v>
      </c>
      <c r="AE64" s="82"/>
      <c r="AF64" s="82"/>
      <c r="AG64" s="82"/>
    </row>
    <row r="65" spans="2:48" s="61" customFormat="1" ht="16.149999999999999" customHeight="1" x14ac:dyDescent="0.15">
      <c r="B65" s="79"/>
      <c r="D65" s="359"/>
      <c r="E65" s="351" t="s">
        <v>343</v>
      </c>
      <c r="F65" s="352"/>
      <c r="G65" s="352"/>
      <c r="H65" s="352"/>
      <c r="I65" s="353"/>
      <c r="J65" s="383" t="s">
        <v>342</v>
      </c>
      <c r="K65" s="384"/>
      <c r="L65" s="384"/>
      <c r="M65" s="385"/>
      <c r="N65" s="809"/>
      <c r="O65" s="810"/>
      <c r="P65" s="811"/>
      <c r="Q65" s="812"/>
      <c r="R65" s="139"/>
      <c r="S65" s="803"/>
      <c r="T65" s="812"/>
      <c r="U65" s="139"/>
      <c r="V65" s="803"/>
      <c r="W65" s="806"/>
      <c r="X65" s="808"/>
      <c r="AD65" s="793" t="s">
        <v>207</v>
      </c>
      <c r="AE65" s="793"/>
      <c r="AF65" s="85" t="s">
        <v>218</v>
      </c>
      <c r="AG65" s="86" t="s">
        <v>212</v>
      </c>
      <c r="AH65" s="85" t="s">
        <v>219</v>
      </c>
      <c r="AI65" s="85"/>
      <c r="AN65" s="85"/>
    </row>
    <row r="66" spans="2:48" s="61" customFormat="1" ht="16.149999999999999" customHeight="1" x14ac:dyDescent="0.15">
      <c r="B66" s="79"/>
      <c r="D66" s="327" t="s">
        <v>219</v>
      </c>
      <c r="E66" s="329" t="s">
        <v>29</v>
      </c>
      <c r="F66" s="330"/>
      <c r="G66" s="330"/>
      <c r="H66" s="330"/>
      <c r="I66" s="331"/>
      <c r="J66" s="332" t="s">
        <v>25</v>
      </c>
      <c r="K66" s="333"/>
      <c r="L66" s="333"/>
      <c r="M66" s="334"/>
      <c r="N66" s="779"/>
      <c r="O66" s="140"/>
      <c r="P66" s="781"/>
      <c r="Q66" s="785"/>
      <c r="R66" s="786"/>
      <c r="S66" s="787"/>
      <c r="T66" s="779"/>
      <c r="U66" s="140"/>
      <c r="V66" s="781"/>
      <c r="W66" s="783"/>
      <c r="X66" s="791"/>
      <c r="AD66" s="793" t="s">
        <v>214</v>
      </c>
      <c r="AE66" s="793"/>
      <c r="AF66" s="85" t="s">
        <v>219</v>
      </c>
      <c r="AG66" s="86" t="s">
        <v>212</v>
      </c>
      <c r="AH66" s="85" t="s">
        <v>221</v>
      </c>
      <c r="AI66" s="85"/>
      <c r="AN66" s="85"/>
    </row>
    <row r="67" spans="2:48" s="61" customFormat="1" ht="16.149999999999999" customHeight="1" x14ac:dyDescent="0.15">
      <c r="B67" s="79"/>
      <c r="D67" s="359"/>
      <c r="E67" s="351" t="s">
        <v>344</v>
      </c>
      <c r="F67" s="352"/>
      <c r="G67" s="352"/>
      <c r="H67" s="352"/>
      <c r="I67" s="353"/>
      <c r="J67" s="383" t="s">
        <v>19</v>
      </c>
      <c r="K67" s="384"/>
      <c r="L67" s="384"/>
      <c r="M67" s="385"/>
      <c r="N67" s="780"/>
      <c r="O67" s="139"/>
      <c r="P67" s="782"/>
      <c r="Q67" s="788"/>
      <c r="R67" s="789"/>
      <c r="S67" s="790"/>
      <c r="T67" s="780"/>
      <c r="U67" s="141"/>
      <c r="V67" s="782"/>
      <c r="W67" s="784"/>
      <c r="X67" s="792"/>
      <c r="AD67" s="793" t="s">
        <v>215</v>
      </c>
      <c r="AE67" s="793"/>
      <c r="AF67" s="85" t="s">
        <v>218</v>
      </c>
      <c r="AG67" s="86" t="s">
        <v>212</v>
      </c>
      <c r="AH67" s="85" t="s">
        <v>221</v>
      </c>
      <c r="AI67" s="85"/>
      <c r="AN67" s="85"/>
    </row>
    <row r="68" spans="2:48" s="61" customFormat="1" ht="16.149999999999999" customHeight="1" x14ac:dyDescent="0.15">
      <c r="B68" s="79"/>
      <c r="D68" s="327" t="s">
        <v>221</v>
      </c>
      <c r="E68" s="329" t="s">
        <v>345</v>
      </c>
      <c r="F68" s="330"/>
      <c r="G68" s="330"/>
      <c r="H68" s="330"/>
      <c r="I68" s="331"/>
      <c r="J68" s="332" t="s">
        <v>346</v>
      </c>
      <c r="K68" s="333"/>
      <c r="L68" s="333"/>
      <c r="M68" s="334"/>
      <c r="N68" s="779"/>
      <c r="O68" s="140"/>
      <c r="P68" s="781"/>
      <c r="Q68" s="779"/>
      <c r="R68" s="140"/>
      <c r="S68" s="781"/>
      <c r="T68" s="785"/>
      <c r="U68" s="786"/>
      <c r="V68" s="787"/>
      <c r="W68" s="783"/>
      <c r="X68" s="791"/>
      <c r="AD68" s="83"/>
      <c r="AE68" s="88"/>
      <c r="AF68" s="88"/>
      <c r="AG68" s="88"/>
    </row>
    <row r="69" spans="2:48" s="61" customFormat="1" ht="16.149999999999999" customHeight="1" thickBot="1" x14ac:dyDescent="0.2">
      <c r="B69" s="79"/>
      <c r="D69" s="328"/>
      <c r="E69" s="439" t="s">
        <v>347</v>
      </c>
      <c r="F69" s="440"/>
      <c r="G69" s="440"/>
      <c r="H69" s="440"/>
      <c r="I69" s="441"/>
      <c r="J69" s="442" t="s">
        <v>19</v>
      </c>
      <c r="K69" s="443"/>
      <c r="L69" s="443"/>
      <c r="M69" s="444"/>
      <c r="N69" s="794"/>
      <c r="O69" s="142"/>
      <c r="P69" s="795"/>
      <c r="Q69" s="794"/>
      <c r="R69" s="142"/>
      <c r="S69" s="795"/>
      <c r="T69" s="797"/>
      <c r="U69" s="798"/>
      <c r="V69" s="817"/>
      <c r="W69" s="800"/>
      <c r="X69" s="801"/>
      <c r="AH69" s="81"/>
      <c r="AI69" s="88"/>
      <c r="AJ69" s="88"/>
      <c r="AK69" s="88"/>
      <c r="AR69" s="87"/>
    </row>
    <row r="70" spans="2:48" s="61" customFormat="1" ht="16.149999999999999" customHeight="1" x14ac:dyDescent="0.15"/>
    <row r="71" spans="2:48" s="61" customFormat="1" ht="16.149999999999999" customHeight="1" x14ac:dyDescent="0.15"/>
    <row r="72" spans="2:48" s="61" customFormat="1" ht="16.149999999999999" customHeight="1" x14ac:dyDescent="0.15"/>
    <row r="73" spans="2:48" s="61" customFormat="1" ht="16.149999999999999" customHeight="1" x14ac:dyDescent="0.15">
      <c r="D73" s="62" t="s">
        <v>251</v>
      </c>
    </row>
    <row r="74" spans="2:48" s="61" customFormat="1" ht="16.149999999999999" customHeight="1" x14ac:dyDescent="0.15"/>
    <row r="75" spans="2:48" s="61" customFormat="1" ht="16.149999999999999" customHeight="1" x14ac:dyDescent="0.15"/>
    <row r="76" spans="2:48" s="61" customFormat="1" ht="16.149999999999999" customHeight="1" x14ac:dyDescent="0.15">
      <c r="D76" s="611">
        <v>1</v>
      </c>
      <c r="E76" s="773" t="s">
        <v>225</v>
      </c>
      <c r="F76" s="774"/>
      <c r="G76" s="774"/>
      <c r="H76" s="774"/>
      <c r="I76" s="775"/>
      <c r="J76" s="332"/>
      <c r="K76" s="333"/>
      <c r="L76" s="333"/>
      <c r="M76" s="334"/>
      <c r="N76" s="79"/>
    </row>
    <row r="77" spans="2:48" s="61" customFormat="1" ht="16.149999999999999" customHeight="1" x14ac:dyDescent="0.15">
      <c r="D77" s="612"/>
      <c r="E77" s="776"/>
      <c r="F77" s="777"/>
      <c r="G77" s="777"/>
      <c r="H77" s="777"/>
      <c r="I77" s="778"/>
      <c r="J77" s="383"/>
      <c r="K77" s="384"/>
      <c r="L77" s="384"/>
      <c r="M77" s="385"/>
      <c r="N77" s="89"/>
      <c r="O77" s="90"/>
      <c r="AR77" s="91"/>
      <c r="AS77" s="91"/>
      <c r="AT77" s="91"/>
      <c r="AU77" s="91"/>
      <c r="AV77" s="91"/>
    </row>
    <row r="78" spans="2:48" s="61" customFormat="1" ht="16.149999999999999" customHeight="1" x14ac:dyDescent="0.15">
      <c r="D78" s="65"/>
      <c r="E78" s="65"/>
      <c r="F78" s="65"/>
      <c r="G78" s="65"/>
      <c r="H78" s="65"/>
      <c r="I78" s="65"/>
      <c r="J78" s="79"/>
      <c r="K78" s="79"/>
      <c r="L78" s="79"/>
      <c r="M78" s="79"/>
      <c r="N78" s="79"/>
      <c r="O78" s="92"/>
      <c r="P78" s="93"/>
      <c r="R78" s="922" t="s">
        <v>252</v>
      </c>
      <c r="S78" s="922"/>
      <c r="T78" s="922"/>
      <c r="AR78" s="91"/>
      <c r="AS78" s="91"/>
      <c r="AT78" s="91"/>
      <c r="AU78" s="91"/>
      <c r="AV78" s="91"/>
    </row>
    <row r="79" spans="2:48" s="61" customFormat="1" ht="16.149999999999999" customHeight="1" x14ac:dyDescent="0.15">
      <c r="D79" s="65"/>
      <c r="E79" s="65"/>
      <c r="F79" s="65"/>
      <c r="G79" s="65"/>
      <c r="H79" s="65"/>
      <c r="I79" s="65"/>
      <c r="J79" s="79"/>
      <c r="K79" s="79"/>
      <c r="L79" s="79"/>
      <c r="M79" s="79"/>
      <c r="N79" s="79"/>
      <c r="O79" s="92"/>
      <c r="R79" s="922"/>
      <c r="S79" s="922"/>
      <c r="T79" s="922"/>
      <c r="AR79" s="57"/>
      <c r="AS79" s="57"/>
      <c r="AT79" s="57"/>
      <c r="AU79" s="57"/>
      <c r="AV79" s="57"/>
    </row>
    <row r="80" spans="2:48" s="61" customFormat="1" ht="16.149999999999999" customHeight="1" x14ac:dyDescent="0.15">
      <c r="D80" s="611">
        <v>2</v>
      </c>
      <c r="E80" s="773" t="s">
        <v>226</v>
      </c>
      <c r="F80" s="774"/>
      <c r="G80" s="774"/>
      <c r="H80" s="774"/>
      <c r="I80" s="775"/>
      <c r="J80" s="332"/>
      <c r="K80" s="763"/>
      <c r="L80" s="763"/>
      <c r="M80" s="764"/>
      <c r="N80" s="94"/>
      <c r="O80" s="95"/>
      <c r="AR80" s="57"/>
      <c r="AS80" s="57"/>
      <c r="AT80" s="57"/>
      <c r="AU80" s="57"/>
      <c r="AV80" s="57"/>
    </row>
    <row r="81" spans="4:53" s="61" customFormat="1" ht="16.149999999999999" customHeight="1" x14ac:dyDescent="0.15">
      <c r="D81" s="612"/>
      <c r="E81" s="776"/>
      <c r="F81" s="777"/>
      <c r="G81" s="777"/>
      <c r="H81" s="777"/>
      <c r="I81" s="778"/>
      <c r="J81" s="383"/>
      <c r="K81" s="768"/>
      <c r="L81" s="768"/>
      <c r="M81" s="769"/>
      <c r="N81" s="79"/>
      <c r="AR81" s="91"/>
      <c r="AS81" s="91"/>
      <c r="AT81" s="91"/>
      <c r="AU81" s="91"/>
      <c r="AV81" s="91"/>
    </row>
    <row r="82" spans="4:53" s="61" customFormat="1" ht="16.149999999999999" customHeight="1" x14ac:dyDescent="0.15">
      <c r="AR82" s="91"/>
      <c r="AS82" s="91"/>
      <c r="AT82" s="91"/>
      <c r="AU82" s="91"/>
      <c r="AV82" s="91"/>
    </row>
    <row r="83" spans="4:53" s="61" customFormat="1" ht="16.149999999999999" customHeight="1" x14ac:dyDescent="0.15">
      <c r="AR83" s="57"/>
      <c r="AS83" s="57"/>
      <c r="AT83" s="57"/>
      <c r="AU83" s="57"/>
      <c r="AV83" s="57"/>
    </row>
    <row r="84" spans="4:53" s="61" customFormat="1" ht="16.149999999999999" customHeight="1" x14ac:dyDescent="0.15">
      <c r="AB84" s="144"/>
      <c r="AC84" s="144"/>
      <c r="AD84" s="144"/>
      <c r="AE84" s="144"/>
      <c r="AR84" s="57"/>
      <c r="AS84" s="57"/>
      <c r="AT84" s="57"/>
      <c r="AU84" s="57"/>
      <c r="AV84" s="57"/>
    </row>
    <row r="85" spans="4:53" s="61" customFormat="1" ht="16.149999999999999" customHeight="1" x14ac:dyDescent="0.15">
      <c r="D85" s="611">
        <v>1</v>
      </c>
      <c r="E85" s="773" t="s">
        <v>227</v>
      </c>
      <c r="F85" s="774"/>
      <c r="G85" s="774"/>
      <c r="H85" s="774"/>
      <c r="I85" s="775"/>
      <c r="J85" s="332"/>
      <c r="K85" s="333"/>
      <c r="L85" s="333"/>
      <c r="M85" s="334"/>
      <c r="N85" s="79"/>
      <c r="V85" s="611">
        <v>1</v>
      </c>
      <c r="W85" s="773" t="s">
        <v>228</v>
      </c>
      <c r="X85" s="774"/>
      <c r="Y85" s="774"/>
      <c r="Z85" s="774"/>
      <c r="AA85" s="775"/>
      <c r="AB85" s="348"/>
      <c r="AC85" s="349"/>
      <c r="AD85" s="349"/>
      <c r="AE85" s="350"/>
      <c r="AF85" s="79"/>
      <c r="AR85" s="57"/>
      <c r="AS85" s="57"/>
      <c r="AT85" s="57"/>
      <c r="AU85" s="57"/>
      <c r="AV85" s="57"/>
    </row>
    <row r="86" spans="4:53" s="61" customFormat="1" ht="16.149999999999999" customHeight="1" x14ac:dyDescent="0.15">
      <c r="D86" s="612"/>
      <c r="E86" s="776"/>
      <c r="F86" s="777"/>
      <c r="G86" s="777"/>
      <c r="H86" s="777"/>
      <c r="I86" s="778"/>
      <c r="J86" s="383"/>
      <c r="K86" s="384"/>
      <c r="L86" s="384"/>
      <c r="M86" s="385"/>
      <c r="N86" s="89"/>
      <c r="O86" s="90"/>
      <c r="V86" s="612"/>
      <c r="W86" s="776"/>
      <c r="X86" s="777"/>
      <c r="Y86" s="777"/>
      <c r="Z86" s="777"/>
      <c r="AA86" s="778"/>
      <c r="AB86" s="354"/>
      <c r="AC86" s="355"/>
      <c r="AD86" s="355"/>
      <c r="AE86" s="356"/>
      <c r="AF86" s="89"/>
      <c r="AG86" s="90"/>
      <c r="AR86" s="91"/>
      <c r="AS86" s="91"/>
      <c r="AT86" s="91"/>
      <c r="AU86" s="91"/>
      <c r="AV86" s="91"/>
      <c r="AX86" s="91"/>
      <c r="AY86" s="91"/>
      <c r="AZ86" s="91"/>
      <c r="BA86" s="91"/>
    </row>
    <row r="87" spans="4:53" s="61" customFormat="1" ht="16.149999999999999" customHeight="1" x14ac:dyDescent="0.15">
      <c r="D87" s="65"/>
      <c r="E87" s="65"/>
      <c r="F87" s="65"/>
      <c r="G87" s="65"/>
      <c r="H87" s="65"/>
      <c r="I87" s="65"/>
      <c r="J87" s="79"/>
      <c r="K87" s="79"/>
      <c r="L87" s="79"/>
      <c r="M87" s="79"/>
      <c r="N87" s="79"/>
      <c r="O87" s="92"/>
      <c r="P87" s="93"/>
      <c r="V87" s="65"/>
      <c r="W87" s="65"/>
      <c r="X87" s="65"/>
      <c r="Y87" s="65"/>
      <c r="Z87" s="65"/>
      <c r="AA87" s="65"/>
      <c r="AB87" s="79"/>
      <c r="AC87" s="79"/>
      <c r="AD87" s="79"/>
      <c r="AE87" s="79"/>
      <c r="AF87" s="79"/>
      <c r="AG87" s="92"/>
      <c r="AH87" s="93"/>
      <c r="AR87" s="91"/>
      <c r="AS87" s="91"/>
      <c r="AT87" s="91"/>
      <c r="AU87" s="91"/>
      <c r="AV87" s="91"/>
      <c r="AX87" s="91"/>
      <c r="AY87" s="91"/>
      <c r="AZ87" s="91"/>
      <c r="BA87" s="91"/>
    </row>
    <row r="88" spans="4:53" s="61" customFormat="1" ht="16.149999999999999" customHeight="1" x14ac:dyDescent="0.15">
      <c r="D88" s="65"/>
      <c r="E88" s="65"/>
      <c r="F88" s="65"/>
      <c r="G88" s="65"/>
      <c r="H88" s="65"/>
      <c r="I88" s="65"/>
      <c r="J88" s="79"/>
      <c r="K88" s="79"/>
      <c r="L88" s="79"/>
      <c r="M88" s="79"/>
      <c r="N88" s="79"/>
      <c r="O88" s="92"/>
      <c r="V88" s="65"/>
      <c r="W88" s="65"/>
      <c r="X88" s="65"/>
      <c r="Y88" s="65"/>
      <c r="Z88" s="65"/>
      <c r="AA88" s="65"/>
      <c r="AB88" s="79"/>
      <c r="AC88" s="79"/>
      <c r="AD88" s="79"/>
      <c r="AE88" s="79"/>
      <c r="AF88" s="79"/>
      <c r="AG88" s="92"/>
      <c r="AR88" s="57"/>
      <c r="AS88" s="57"/>
      <c r="AT88" s="57"/>
      <c r="AU88" s="57"/>
      <c r="AV88" s="57"/>
      <c r="AX88" s="57"/>
      <c r="AY88" s="57"/>
      <c r="AZ88" s="57"/>
      <c r="BA88" s="57"/>
    </row>
    <row r="89" spans="4:53" s="61" customFormat="1" ht="16.149999999999999" customHeight="1" x14ac:dyDescent="0.15">
      <c r="D89" s="611">
        <v>2</v>
      </c>
      <c r="E89" s="773" t="s">
        <v>229</v>
      </c>
      <c r="F89" s="774"/>
      <c r="G89" s="774"/>
      <c r="H89" s="774"/>
      <c r="I89" s="775"/>
      <c r="J89" s="332"/>
      <c r="K89" s="763"/>
      <c r="L89" s="763"/>
      <c r="M89" s="764"/>
      <c r="N89" s="94"/>
      <c r="O89" s="95"/>
      <c r="V89" s="611">
        <v>2</v>
      </c>
      <c r="W89" s="773" t="s">
        <v>230</v>
      </c>
      <c r="X89" s="774"/>
      <c r="Y89" s="774"/>
      <c r="Z89" s="774"/>
      <c r="AA89" s="775"/>
      <c r="AB89" s="348"/>
      <c r="AC89" s="349"/>
      <c r="AD89" s="349"/>
      <c r="AE89" s="350"/>
      <c r="AF89" s="94"/>
      <c r="AG89" s="95"/>
      <c r="AR89" s="57"/>
      <c r="AS89" s="57"/>
      <c r="AT89" s="57"/>
      <c r="AU89" s="57"/>
      <c r="AV89" s="57"/>
      <c r="AX89" s="57"/>
      <c r="AY89" s="57"/>
      <c r="AZ89" s="57"/>
      <c r="BA89" s="57"/>
    </row>
    <row r="90" spans="4:53" s="61" customFormat="1" ht="16.149999999999999" customHeight="1" x14ac:dyDescent="0.15">
      <c r="D90" s="612"/>
      <c r="E90" s="776"/>
      <c r="F90" s="777"/>
      <c r="G90" s="777"/>
      <c r="H90" s="777"/>
      <c r="I90" s="778"/>
      <c r="J90" s="383"/>
      <c r="K90" s="768"/>
      <c r="L90" s="768"/>
      <c r="M90" s="769"/>
      <c r="N90" s="79"/>
      <c r="V90" s="612"/>
      <c r="W90" s="776"/>
      <c r="X90" s="777"/>
      <c r="Y90" s="777"/>
      <c r="Z90" s="777"/>
      <c r="AA90" s="778"/>
      <c r="AB90" s="354"/>
      <c r="AC90" s="355"/>
      <c r="AD90" s="355"/>
      <c r="AE90" s="356"/>
      <c r="AF90" s="79"/>
      <c r="AR90" s="91"/>
      <c r="AS90" s="91"/>
      <c r="AT90" s="91"/>
      <c r="AU90" s="91"/>
      <c r="AV90" s="91"/>
      <c r="AX90" s="91"/>
      <c r="AY90" s="91"/>
      <c r="AZ90" s="91"/>
      <c r="BA90" s="91"/>
    </row>
    <row r="91" spans="4:53" s="61" customFormat="1" ht="16.149999999999999" customHeight="1" x14ac:dyDescent="0.15">
      <c r="D91" s="65"/>
      <c r="E91" s="195"/>
      <c r="F91" s="195"/>
      <c r="G91" s="195"/>
      <c r="H91" s="195"/>
      <c r="I91" s="195"/>
      <c r="J91" s="199"/>
      <c r="K91" s="65"/>
      <c r="L91" s="65"/>
      <c r="M91" s="65"/>
      <c r="N91" s="79"/>
      <c r="V91" s="65"/>
      <c r="W91" s="195"/>
      <c r="X91" s="195"/>
      <c r="Y91" s="195"/>
      <c r="Z91" s="195"/>
      <c r="AA91" s="195"/>
      <c r="AB91" s="198"/>
      <c r="AC91" s="198"/>
      <c r="AD91" s="198"/>
      <c r="AE91" s="198"/>
      <c r="AF91" s="79"/>
      <c r="AR91" s="91"/>
      <c r="AS91" s="91"/>
      <c r="AT91" s="91"/>
      <c r="AU91" s="91"/>
      <c r="AV91" s="91"/>
      <c r="AX91" s="91"/>
      <c r="AY91" s="91"/>
      <c r="AZ91" s="91"/>
      <c r="BA91" s="91"/>
    </row>
    <row r="92" spans="4:53" s="61" customFormat="1" ht="16.149999999999999" customHeight="1" x14ac:dyDescent="0.15">
      <c r="D92" s="65"/>
      <c r="E92" s="195"/>
      <c r="F92" s="195"/>
      <c r="G92" s="195"/>
      <c r="H92" s="195"/>
      <c r="I92" s="195"/>
      <c r="J92" s="199"/>
      <c r="K92" s="65"/>
      <c r="L92" s="65"/>
      <c r="M92" s="65"/>
      <c r="N92" s="79"/>
      <c r="V92" s="65"/>
      <c r="W92" s="195"/>
      <c r="X92" s="195"/>
      <c r="Y92" s="195"/>
      <c r="Z92" s="195"/>
      <c r="AA92" s="195"/>
      <c r="AB92" s="198"/>
      <c r="AC92" s="198"/>
      <c r="AD92" s="198"/>
      <c r="AE92" s="198"/>
      <c r="AF92" s="79"/>
      <c r="AR92" s="91"/>
      <c r="AS92" s="91"/>
      <c r="AT92" s="91"/>
      <c r="AU92" s="91"/>
      <c r="AV92" s="91"/>
      <c r="AX92" s="91"/>
      <c r="AY92" s="91"/>
      <c r="AZ92" s="91"/>
      <c r="BA92" s="91"/>
    </row>
    <row r="93" spans="4:53" s="61" customFormat="1" ht="16.149999999999999" customHeight="1" x14ac:dyDescent="0.15">
      <c r="D93" s="65"/>
      <c r="E93" s="195"/>
      <c r="F93" s="195"/>
      <c r="G93" s="195"/>
      <c r="H93" s="195"/>
      <c r="I93" s="195"/>
      <c r="J93" s="199"/>
      <c r="K93" s="65"/>
      <c r="L93" s="65"/>
      <c r="M93" s="65"/>
      <c r="N93" s="79"/>
      <c r="V93" s="65"/>
      <c r="W93" s="195"/>
      <c r="X93" s="195"/>
      <c r="Y93" s="195"/>
      <c r="Z93" s="195"/>
      <c r="AA93" s="195"/>
      <c r="AB93" s="198"/>
      <c r="AC93" s="198"/>
      <c r="AD93" s="198"/>
      <c r="AE93" s="198"/>
      <c r="AF93" s="79"/>
      <c r="AR93" s="91"/>
      <c r="AS93" s="91"/>
      <c r="AT93" s="91"/>
      <c r="AU93" s="91"/>
      <c r="AV93" s="91"/>
      <c r="AX93" s="91"/>
      <c r="AY93" s="91"/>
      <c r="AZ93" s="91"/>
      <c r="BA93" s="91"/>
    </row>
    <row r="94" spans="4:53" s="61" customFormat="1" ht="16.149999999999999" customHeight="1" x14ac:dyDescent="0.15">
      <c r="D94" s="65"/>
      <c r="E94" s="195"/>
      <c r="F94" s="195"/>
      <c r="G94" s="195"/>
      <c r="H94" s="195"/>
      <c r="I94" s="195"/>
      <c r="J94" s="199"/>
      <c r="K94" s="65"/>
      <c r="L94" s="65"/>
      <c r="M94" s="65"/>
      <c r="N94" s="79"/>
      <c r="V94" s="65"/>
      <c r="W94" s="195"/>
      <c r="X94" s="195"/>
      <c r="Y94" s="195"/>
      <c r="Z94" s="195"/>
      <c r="AA94" s="195"/>
      <c r="AB94" s="198"/>
      <c r="AC94" s="198"/>
      <c r="AD94" s="198"/>
      <c r="AE94" s="198"/>
      <c r="AF94" s="79"/>
      <c r="AR94" s="91"/>
      <c r="AS94" s="91"/>
      <c r="AT94" s="91"/>
      <c r="AU94" s="91"/>
      <c r="AV94" s="91"/>
      <c r="AX94" s="91"/>
      <c r="AY94" s="91"/>
      <c r="AZ94" s="91"/>
      <c r="BA94" s="91"/>
    </row>
    <row r="95" spans="4:53" s="57" customFormat="1" ht="16.149999999999999" customHeight="1" x14ac:dyDescent="0.15">
      <c r="D95" s="58" t="s">
        <v>205</v>
      </c>
      <c r="E95" s="59"/>
      <c r="F95" s="59"/>
      <c r="G95" s="59"/>
      <c r="H95" s="60"/>
      <c r="I95" s="60"/>
      <c r="J95" s="60"/>
      <c r="K95" s="60"/>
      <c r="L95" s="60"/>
      <c r="M95" s="60"/>
    </row>
    <row r="96" spans="4:53" s="57" customFormat="1" ht="16.149999999999999" customHeight="1" x14ac:dyDescent="0.15">
      <c r="D96" s="58"/>
      <c r="E96" s="59"/>
      <c r="F96" s="59"/>
      <c r="G96" s="59"/>
      <c r="H96" s="60"/>
      <c r="I96" s="60"/>
      <c r="J96" s="60"/>
      <c r="K96" s="60"/>
      <c r="L96" s="60"/>
      <c r="M96" s="60"/>
    </row>
    <row r="97" spans="1:49" s="61" customFormat="1" ht="16.149999999999999" customHeight="1" x14ac:dyDescent="0.15">
      <c r="D97" s="62" t="s">
        <v>253</v>
      </c>
      <c r="E97" s="63"/>
      <c r="F97" s="63"/>
      <c r="G97" s="63"/>
      <c r="H97" s="64"/>
      <c r="I97" s="64"/>
      <c r="J97" s="64"/>
      <c r="K97" s="64"/>
      <c r="L97" s="64"/>
      <c r="M97" s="64"/>
      <c r="N97" s="65"/>
    </row>
    <row r="98" spans="1:49" s="61" customFormat="1" ht="16.149999999999999" customHeight="1" x14ac:dyDescent="0.15">
      <c r="D98" s="66"/>
      <c r="E98" s="64"/>
      <c r="F98" s="64"/>
      <c r="G98" s="64"/>
      <c r="H98" s="64"/>
      <c r="I98" s="64"/>
      <c r="J98" s="64"/>
      <c r="K98" s="64"/>
      <c r="L98" s="64"/>
      <c r="M98" s="64"/>
      <c r="N98" s="65"/>
    </row>
    <row r="99" spans="1:49" s="61" customFormat="1" ht="16.149999999999999" customHeight="1" thickBot="1" x14ac:dyDescent="0.2">
      <c r="D99" s="67" t="s">
        <v>207</v>
      </c>
      <c r="E99" s="68"/>
      <c r="F99" s="68"/>
      <c r="G99" s="68"/>
      <c r="H99" s="68"/>
      <c r="I99" s="68"/>
      <c r="J99" s="69"/>
      <c r="K99" s="69"/>
      <c r="L99" s="69"/>
      <c r="M99" s="69"/>
      <c r="N99" s="69"/>
      <c r="O99" s="69"/>
      <c r="P99" s="69"/>
      <c r="Q99" s="69"/>
      <c r="R99" s="67"/>
      <c r="S99" s="70" t="s">
        <v>9</v>
      </c>
      <c r="T99" s="70"/>
      <c r="U99" s="70"/>
      <c r="V99" s="70"/>
    </row>
    <row r="100" spans="1:49" s="61" customFormat="1" ht="16.149999999999999" customHeight="1" thickBot="1" x14ac:dyDescent="0.2">
      <c r="D100" s="110" t="s">
        <v>8</v>
      </c>
      <c r="E100" s="645" t="s">
        <v>7</v>
      </c>
      <c r="F100" s="646"/>
      <c r="G100" s="646"/>
      <c r="H100" s="646"/>
      <c r="I100" s="647"/>
      <c r="J100" s="645" t="s">
        <v>6</v>
      </c>
      <c r="K100" s="646"/>
      <c r="L100" s="646"/>
      <c r="M100" s="647"/>
      <c r="N100" s="648" t="s">
        <v>254</v>
      </c>
      <c r="O100" s="649"/>
      <c r="P100" s="650"/>
      <c r="Q100" s="648" t="s">
        <v>255</v>
      </c>
      <c r="R100" s="649"/>
      <c r="S100" s="650"/>
      <c r="T100" s="648" t="s">
        <v>256</v>
      </c>
      <c r="U100" s="649"/>
      <c r="V100" s="649"/>
      <c r="W100" s="112" t="s">
        <v>2</v>
      </c>
      <c r="X100" s="162" t="s">
        <v>1</v>
      </c>
      <c r="AD100" s="813" t="s">
        <v>211</v>
      </c>
      <c r="AE100" s="813"/>
      <c r="AF100" s="813"/>
      <c r="AG100" s="357" t="s">
        <v>254</v>
      </c>
      <c r="AH100" s="357"/>
      <c r="AI100" s="109"/>
      <c r="AN100" s="109"/>
    </row>
    <row r="101" spans="1:49" s="61" customFormat="1" ht="16.149999999999999" customHeight="1" x14ac:dyDescent="0.15">
      <c r="B101" s="79"/>
      <c r="D101" s="358" t="s">
        <v>254</v>
      </c>
      <c r="E101" s="420" t="s">
        <v>26</v>
      </c>
      <c r="F101" s="421"/>
      <c r="G101" s="421"/>
      <c r="H101" s="421"/>
      <c r="I101" s="422"/>
      <c r="J101" s="423" t="s">
        <v>32</v>
      </c>
      <c r="K101" s="424"/>
      <c r="L101" s="424"/>
      <c r="M101" s="425"/>
      <c r="N101" s="809"/>
      <c r="O101" s="810"/>
      <c r="P101" s="811"/>
      <c r="Q101" s="804"/>
      <c r="R101" s="138"/>
      <c r="S101" s="802"/>
      <c r="T101" s="804"/>
      <c r="U101" s="138"/>
      <c r="V101" s="816"/>
      <c r="W101" s="805"/>
      <c r="X101" s="807"/>
      <c r="AD101" s="83" t="s">
        <v>16</v>
      </c>
      <c r="AE101" s="82"/>
      <c r="AF101" s="82"/>
      <c r="AG101" s="82"/>
    </row>
    <row r="102" spans="1:49" s="61" customFormat="1" ht="16.149999999999999" customHeight="1" x14ac:dyDescent="0.15">
      <c r="B102" s="79"/>
      <c r="D102" s="359"/>
      <c r="E102" s="351" t="s">
        <v>27</v>
      </c>
      <c r="F102" s="352"/>
      <c r="G102" s="352"/>
      <c r="H102" s="352"/>
      <c r="I102" s="353"/>
      <c r="J102" s="383" t="s">
        <v>32</v>
      </c>
      <c r="K102" s="384"/>
      <c r="L102" s="384"/>
      <c r="M102" s="385"/>
      <c r="N102" s="809"/>
      <c r="O102" s="810"/>
      <c r="P102" s="811"/>
      <c r="Q102" s="812"/>
      <c r="R102" s="139"/>
      <c r="S102" s="803"/>
      <c r="T102" s="812"/>
      <c r="U102" s="139"/>
      <c r="V102" s="821"/>
      <c r="W102" s="806"/>
      <c r="X102" s="808"/>
      <c r="AD102" s="793" t="s">
        <v>207</v>
      </c>
      <c r="AE102" s="793"/>
      <c r="AF102" s="85" t="s">
        <v>254</v>
      </c>
      <c r="AG102" s="86" t="s">
        <v>212</v>
      </c>
      <c r="AH102" s="85" t="s">
        <v>255</v>
      </c>
      <c r="AI102" s="85"/>
      <c r="AN102" s="85"/>
    </row>
    <row r="103" spans="1:49" s="61" customFormat="1" ht="16.149999999999999" customHeight="1" x14ac:dyDescent="0.15">
      <c r="B103" s="79"/>
      <c r="D103" s="327" t="s">
        <v>255</v>
      </c>
      <c r="E103" s="329" t="s">
        <v>28</v>
      </c>
      <c r="F103" s="330"/>
      <c r="G103" s="330"/>
      <c r="H103" s="330"/>
      <c r="I103" s="331"/>
      <c r="J103" s="332" t="s">
        <v>25</v>
      </c>
      <c r="K103" s="333"/>
      <c r="L103" s="333"/>
      <c r="M103" s="334"/>
      <c r="N103" s="779"/>
      <c r="O103" s="140"/>
      <c r="P103" s="781"/>
      <c r="Q103" s="785"/>
      <c r="R103" s="786"/>
      <c r="S103" s="787"/>
      <c r="T103" s="779"/>
      <c r="U103" s="140"/>
      <c r="V103" s="814"/>
      <c r="W103" s="783"/>
      <c r="X103" s="791"/>
      <c r="AD103" s="793" t="s">
        <v>214</v>
      </c>
      <c r="AE103" s="793"/>
      <c r="AF103" s="85" t="s">
        <v>255</v>
      </c>
      <c r="AG103" s="86" t="s">
        <v>212</v>
      </c>
      <c r="AH103" s="85" t="s">
        <v>256</v>
      </c>
      <c r="AI103" s="85"/>
      <c r="AN103" s="85"/>
    </row>
    <row r="104" spans="1:49" s="61" customFormat="1" ht="16.149999999999999" customHeight="1" x14ac:dyDescent="0.15">
      <c r="B104" s="79"/>
      <c r="D104" s="359"/>
      <c r="E104" s="351" t="s">
        <v>348</v>
      </c>
      <c r="F104" s="352"/>
      <c r="G104" s="352"/>
      <c r="H104" s="352"/>
      <c r="I104" s="353"/>
      <c r="J104" s="383" t="s">
        <v>349</v>
      </c>
      <c r="K104" s="384"/>
      <c r="L104" s="384"/>
      <c r="M104" s="385"/>
      <c r="N104" s="780"/>
      <c r="O104" s="139"/>
      <c r="P104" s="782"/>
      <c r="Q104" s="788"/>
      <c r="R104" s="789"/>
      <c r="S104" s="790"/>
      <c r="T104" s="780"/>
      <c r="U104" s="141"/>
      <c r="V104" s="815"/>
      <c r="W104" s="784"/>
      <c r="X104" s="792"/>
      <c r="AD104" s="793" t="s">
        <v>215</v>
      </c>
      <c r="AE104" s="793"/>
      <c r="AF104" s="85" t="s">
        <v>254</v>
      </c>
      <c r="AG104" s="86" t="s">
        <v>212</v>
      </c>
      <c r="AH104" s="85" t="s">
        <v>256</v>
      </c>
      <c r="AI104" s="85"/>
      <c r="AN104" s="85"/>
    </row>
    <row r="105" spans="1:49" s="61" customFormat="1" ht="16.149999999999999" customHeight="1" x14ac:dyDescent="0.15">
      <c r="B105" s="79"/>
      <c r="D105" s="327" t="s">
        <v>256</v>
      </c>
      <c r="E105" s="329" t="s">
        <v>350</v>
      </c>
      <c r="F105" s="330"/>
      <c r="G105" s="330"/>
      <c r="H105" s="330"/>
      <c r="I105" s="331"/>
      <c r="J105" s="332" t="s">
        <v>23</v>
      </c>
      <c r="K105" s="333"/>
      <c r="L105" s="333"/>
      <c r="M105" s="334"/>
      <c r="N105" s="779"/>
      <c r="O105" s="140"/>
      <c r="P105" s="781"/>
      <c r="Q105" s="779"/>
      <c r="R105" s="140"/>
      <c r="S105" s="781"/>
      <c r="T105" s="785"/>
      <c r="U105" s="786"/>
      <c r="V105" s="786"/>
      <c r="W105" s="783"/>
      <c r="X105" s="791"/>
      <c r="AD105" s="83"/>
      <c r="AE105" s="88"/>
      <c r="AF105" s="88"/>
      <c r="AG105" s="88"/>
    </row>
    <row r="106" spans="1:49" s="61" customFormat="1" ht="16.149999999999999" customHeight="1" thickBot="1" x14ac:dyDescent="0.2">
      <c r="B106" s="79"/>
      <c r="D106" s="328"/>
      <c r="E106" s="439" t="s">
        <v>351</v>
      </c>
      <c r="F106" s="440"/>
      <c r="G106" s="440"/>
      <c r="H106" s="440"/>
      <c r="I106" s="441"/>
      <c r="J106" s="442" t="s">
        <v>23</v>
      </c>
      <c r="K106" s="443"/>
      <c r="L106" s="443"/>
      <c r="M106" s="444"/>
      <c r="N106" s="794"/>
      <c r="O106" s="142"/>
      <c r="P106" s="795"/>
      <c r="Q106" s="794"/>
      <c r="R106" s="142"/>
      <c r="S106" s="795"/>
      <c r="T106" s="797"/>
      <c r="U106" s="798"/>
      <c r="V106" s="798"/>
      <c r="W106" s="800"/>
      <c r="X106" s="801"/>
      <c r="AD106" s="81"/>
      <c r="AE106" s="88"/>
      <c r="AF106" s="88"/>
      <c r="AG106" s="88"/>
    </row>
    <row r="107" spans="1:49" s="61" customFormat="1" ht="16.149999999999999" customHeight="1" x14ac:dyDescent="0.15">
      <c r="E107" s="919"/>
      <c r="F107" s="919"/>
      <c r="G107" s="919"/>
      <c r="H107" s="919"/>
      <c r="I107" s="919"/>
      <c r="J107" s="919"/>
      <c r="K107" s="919"/>
      <c r="L107" s="919"/>
      <c r="M107" s="919"/>
    </row>
    <row r="108" spans="1:49" s="61" customFormat="1" ht="16.149999999999999" customHeight="1" thickBot="1" x14ac:dyDescent="0.2">
      <c r="D108" s="67" t="s">
        <v>214</v>
      </c>
      <c r="E108" s="920"/>
      <c r="F108" s="920"/>
      <c r="G108" s="920"/>
      <c r="H108" s="920"/>
      <c r="I108" s="920"/>
      <c r="J108" s="921"/>
      <c r="K108" s="921"/>
      <c r="L108" s="921"/>
      <c r="M108" s="921"/>
      <c r="N108" s="69"/>
      <c r="O108" s="69"/>
      <c r="P108" s="69"/>
      <c r="Q108" s="69"/>
      <c r="R108" s="67"/>
      <c r="S108" s="70" t="s">
        <v>9</v>
      </c>
      <c r="T108" s="70"/>
      <c r="U108" s="70"/>
      <c r="V108" s="70"/>
    </row>
    <row r="109" spans="1:49" s="79" customFormat="1" ht="16.149999999999999" customHeight="1" thickBot="1" x14ac:dyDescent="0.2">
      <c r="A109" s="61"/>
      <c r="D109" s="110" t="s">
        <v>8</v>
      </c>
      <c r="E109" s="645" t="s">
        <v>7</v>
      </c>
      <c r="F109" s="646"/>
      <c r="G109" s="646"/>
      <c r="H109" s="646"/>
      <c r="I109" s="647"/>
      <c r="J109" s="645" t="s">
        <v>6</v>
      </c>
      <c r="K109" s="646"/>
      <c r="L109" s="646"/>
      <c r="M109" s="647"/>
      <c r="N109" s="648" t="s">
        <v>239</v>
      </c>
      <c r="O109" s="649"/>
      <c r="P109" s="650"/>
      <c r="Q109" s="651" t="s">
        <v>240</v>
      </c>
      <c r="R109" s="652"/>
      <c r="S109" s="653"/>
      <c r="T109" s="651" t="s">
        <v>241</v>
      </c>
      <c r="U109" s="652"/>
      <c r="V109" s="653"/>
      <c r="W109" s="651" t="s">
        <v>242</v>
      </c>
      <c r="X109" s="652"/>
      <c r="Y109" s="652"/>
      <c r="Z109" s="112" t="s">
        <v>2</v>
      </c>
      <c r="AA109" s="162" t="s">
        <v>1</v>
      </c>
      <c r="AB109" s="61"/>
      <c r="AC109" s="61"/>
      <c r="AD109" s="813" t="s">
        <v>211</v>
      </c>
      <c r="AE109" s="813"/>
      <c r="AF109" s="813"/>
      <c r="AG109" s="357" t="s">
        <v>255</v>
      </c>
      <c r="AH109" s="357"/>
      <c r="AI109" s="109"/>
      <c r="AN109" s="109"/>
    </row>
    <row r="110" spans="1:49" s="79" customFormat="1" ht="16.149999999999999" customHeight="1" x14ac:dyDescent="0.15">
      <c r="A110" s="61"/>
      <c r="D110" s="358" t="s">
        <v>239</v>
      </c>
      <c r="E110" s="420" t="s">
        <v>30</v>
      </c>
      <c r="F110" s="421"/>
      <c r="G110" s="421"/>
      <c r="H110" s="421"/>
      <c r="I110" s="422"/>
      <c r="J110" s="423" t="s">
        <v>23</v>
      </c>
      <c r="K110" s="424"/>
      <c r="L110" s="424"/>
      <c r="M110" s="425"/>
      <c r="N110" s="809"/>
      <c r="O110" s="810"/>
      <c r="P110" s="811"/>
      <c r="Q110" s="804"/>
      <c r="R110" s="138"/>
      <c r="S110" s="802"/>
      <c r="T110" s="804"/>
      <c r="U110" s="138"/>
      <c r="V110" s="802"/>
      <c r="W110" s="804"/>
      <c r="X110" s="138"/>
      <c r="Y110" s="816"/>
      <c r="Z110" s="805"/>
      <c r="AA110" s="807"/>
      <c r="AB110" s="61"/>
      <c r="AC110" s="61"/>
      <c r="AD110" s="83" t="s">
        <v>16</v>
      </c>
      <c r="AE110" s="82"/>
      <c r="AF110" s="82"/>
      <c r="AG110" s="82"/>
      <c r="AH110" s="61"/>
      <c r="AI110" s="61"/>
      <c r="AN110" s="61"/>
    </row>
    <row r="111" spans="1:49" s="79" customFormat="1" ht="16.149999999999999" customHeight="1" x14ac:dyDescent="0.15">
      <c r="A111" s="61"/>
      <c r="D111" s="359"/>
      <c r="E111" s="351" t="s">
        <v>31</v>
      </c>
      <c r="F111" s="352"/>
      <c r="G111" s="352"/>
      <c r="H111" s="352"/>
      <c r="I111" s="353"/>
      <c r="J111" s="383" t="s">
        <v>23</v>
      </c>
      <c r="K111" s="384"/>
      <c r="L111" s="384"/>
      <c r="M111" s="385"/>
      <c r="N111" s="809"/>
      <c r="O111" s="810"/>
      <c r="P111" s="811"/>
      <c r="Q111" s="812"/>
      <c r="R111" s="139"/>
      <c r="S111" s="803"/>
      <c r="T111" s="812"/>
      <c r="U111" s="139"/>
      <c r="V111" s="803"/>
      <c r="W111" s="780"/>
      <c r="X111" s="141"/>
      <c r="Y111" s="815"/>
      <c r="Z111" s="806"/>
      <c r="AA111" s="808"/>
      <c r="AB111" s="61"/>
      <c r="AC111" s="61"/>
      <c r="AD111" s="793" t="s">
        <v>207</v>
      </c>
      <c r="AE111" s="793"/>
      <c r="AF111" s="100" t="s">
        <v>239</v>
      </c>
      <c r="AG111" s="86" t="s">
        <v>212</v>
      </c>
      <c r="AH111" s="100" t="s">
        <v>242</v>
      </c>
      <c r="AI111" s="100"/>
      <c r="AN111" s="100"/>
      <c r="AU111" s="102"/>
      <c r="AV111" s="102"/>
      <c r="AW111" s="102"/>
    </row>
    <row r="112" spans="1:49" s="79" customFormat="1" ht="16.149999999999999" customHeight="1" x14ac:dyDescent="0.15">
      <c r="A112" s="61"/>
      <c r="D112" s="327" t="s">
        <v>240</v>
      </c>
      <c r="E112" s="329" t="s">
        <v>352</v>
      </c>
      <c r="F112" s="330"/>
      <c r="G112" s="330"/>
      <c r="H112" s="330"/>
      <c r="I112" s="331"/>
      <c r="J112" s="332" t="s">
        <v>308</v>
      </c>
      <c r="K112" s="333"/>
      <c r="L112" s="333"/>
      <c r="M112" s="334"/>
      <c r="N112" s="779"/>
      <c r="O112" s="140"/>
      <c r="P112" s="781"/>
      <c r="Q112" s="785"/>
      <c r="R112" s="786"/>
      <c r="S112" s="787"/>
      <c r="T112" s="779"/>
      <c r="U112" s="140"/>
      <c r="V112" s="781"/>
      <c r="W112" s="779"/>
      <c r="X112" s="140"/>
      <c r="Y112" s="814"/>
      <c r="Z112" s="783"/>
      <c r="AA112" s="791"/>
      <c r="AB112" s="61"/>
      <c r="AC112" s="61"/>
      <c r="AD112" s="793" t="s">
        <v>214</v>
      </c>
      <c r="AE112" s="793"/>
      <c r="AF112" s="100" t="s">
        <v>240</v>
      </c>
      <c r="AG112" s="86" t="s">
        <v>212</v>
      </c>
      <c r="AH112" s="100" t="s">
        <v>241</v>
      </c>
      <c r="AI112" s="100"/>
      <c r="AN112" s="100"/>
      <c r="AU112" s="102"/>
      <c r="AV112" s="102"/>
      <c r="AW112" s="102"/>
    </row>
    <row r="113" spans="1:49" s="79" customFormat="1" ht="16.149999999999999" customHeight="1" x14ac:dyDescent="0.15">
      <c r="A113" s="61"/>
      <c r="D113" s="359"/>
      <c r="E113" s="351" t="s">
        <v>353</v>
      </c>
      <c r="F113" s="352"/>
      <c r="G113" s="352"/>
      <c r="H113" s="352"/>
      <c r="I113" s="353"/>
      <c r="J113" s="383" t="s">
        <v>308</v>
      </c>
      <c r="K113" s="384"/>
      <c r="L113" s="384"/>
      <c r="M113" s="385"/>
      <c r="N113" s="780"/>
      <c r="O113" s="139"/>
      <c r="P113" s="782"/>
      <c r="Q113" s="788"/>
      <c r="R113" s="789"/>
      <c r="S113" s="790"/>
      <c r="T113" s="780"/>
      <c r="U113" s="141"/>
      <c r="V113" s="782"/>
      <c r="W113" s="780"/>
      <c r="X113" s="141"/>
      <c r="Y113" s="815"/>
      <c r="Z113" s="784"/>
      <c r="AA113" s="792"/>
      <c r="AB113" s="61"/>
      <c r="AC113" s="61"/>
      <c r="AD113" s="793" t="s">
        <v>215</v>
      </c>
      <c r="AE113" s="793"/>
      <c r="AF113" s="100" t="s">
        <v>239</v>
      </c>
      <c r="AG113" s="86" t="s">
        <v>212</v>
      </c>
      <c r="AH113" s="100" t="s">
        <v>241</v>
      </c>
      <c r="AI113" s="100"/>
      <c r="AN113" s="100"/>
      <c r="AU113" s="102"/>
      <c r="AV113" s="102"/>
      <c r="AW113" s="102"/>
    </row>
    <row r="114" spans="1:49" s="79" customFormat="1" ht="16.149999999999999" customHeight="1" x14ac:dyDescent="0.15">
      <c r="A114" s="61"/>
      <c r="D114" s="327" t="s">
        <v>241</v>
      </c>
      <c r="E114" s="329" t="s">
        <v>24</v>
      </c>
      <c r="F114" s="330"/>
      <c r="G114" s="330"/>
      <c r="H114" s="330"/>
      <c r="I114" s="331"/>
      <c r="J114" s="332" t="s">
        <v>25</v>
      </c>
      <c r="K114" s="333"/>
      <c r="L114" s="333"/>
      <c r="M114" s="334"/>
      <c r="N114" s="779"/>
      <c r="O114" s="140"/>
      <c r="P114" s="781"/>
      <c r="Q114" s="779"/>
      <c r="R114" s="140"/>
      <c r="S114" s="781"/>
      <c r="T114" s="785"/>
      <c r="U114" s="786"/>
      <c r="V114" s="787"/>
      <c r="W114" s="779"/>
      <c r="X114" s="140"/>
      <c r="Y114" s="814"/>
      <c r="Z114" s="783"/>
      <c r="AA114" s="791"/>
      <c r="AB114" s="61"/>
      <c r="AC114" s="61"/>
      <c r="AD114" s="793" t="s">
        <v>234</v>
      </c>
      <c r="AE114" s="793"/>
      <c r="AF114" s="100" t="s">
        <v>240</v>
      </c>
      <c r="AG114" s="86" t="s">
        <v>212</v>
      </c>
      <c r="AH114" s="100" t="s">
        <v>242</v>
      </c>
      <c r="AI114" s="100"/>
      <c r="AN114" s="100"/>
      <c r="AU114" s="102"/>
      <c r="AV114" s="102"/>
      <c r="AW114" s="102"/>
    </row>
    <row r="115" spans="1:49" s="79" customFormat="1" ht="16.149999999999999" customHeight="1" x14ac:dyDescent="0.15">
      <c r="A115" s="61"/>
      <c r="D115" s="359"/>
      <c r="E115" s="351" t="s">
        <v>354</v>
      </c>
      <c r="F115" s="352"/>
      <c r="G115" s="352"/>
      <c r="H115" s="352"/>
      <c r="I115" s="353"/>
      <c r="J115" s="383" t="s">
        <v>23</v>
      </c>
      <c r="K115" s="384"/>
      <c r="L115" s="384"/>
      <c r="M115" s="385"/>
      <c r="N115" s="780"/>
      <c r="O115" s="145"/>
      <c r="P115" s="782"/>
      <c r="Q115" s="780"/>
      <c r="R115" s="145"/>
      <c r="S115" s="782"/>
      <c r="T115" s="788"/>
      <c r="U115" s="789"/>
      <c r="V115" s="790"/>
      <c r="W115" s="780"/>
      <c r="X115" s="141"/>
      <c r="Y115" s="815"/>
      <c r="Z115" s="784"/>
      <c r="AA115" s="792"/>
      <c r="AB115" s="61"/>
      <c r="AC115" s="61"/>
      <c r="AD115" s="793" t="s">
        <v>235</v>
      </c>
      <c r="AE115" s="793"/>
      <c r="AF115" s="100" t="s">
        <v>239</v>
      </c>
      <c r="AG115" s="86" t="s">
        <v>212</v>
      </c>
      <c r="AH115" s="100" t="s">
        <v>240</v>
      </c>
      <c r="AI115" s="100"/>
      <c r="AN115" s="100"/>
      <c r="AU115" s="102"/>
      <c r="AV115" s="102"/>
      <c r="AW115" s="102"/>
    </row>
    <row r="116" spans="1:49" s="79" customFormat="1" ht="16.149999999999999" customHeight="1" x14ac:dyDescent="0.15">
      <c r="A116" s="61"/>
      <c r="D116" s="327" t="s">
        <v>242</v>
      </c>
      <c r="E116" s="329" t="s">
        <v>355</v>
      </c>
      <c r="F116" s="330"/>
      <c r="G116" s="330"/>
      <c r="H116" s="330"/>
      <c r="I116" s="331"/>
      <c r="J116" s="332" t="s">
        <v>333</v>
      </c>
      <c r="K116" s="333"/>
      <c r="L116" s="333"/>
      <c r="M116" s="334"/>
      <c r="N116" s="779"/>
      <c r="O116" s="140"/>
      <c r="P116" s="781"/>
      <c r="Q116" s="779"/>
      <c r="R116" s="140"/>
      <c r="S116" s="781"/>
      <c r="T116" s="779"/>
      <c r="U116" s="140"/>
      <c r="V116" s="781"/>
      <c r="W116" s="785"/>
      <c r="X116" s="786"/>
      <c r="Y116" s="786"/>
      <c r="Z116" s="783"/>
      <c r="AA116" s="791"/>
      <c r="AB116" s="61"/>
      <c r="AC116" s="61"/>
      <c r="AD116" s="793" t="s">
        <v>237</v>
      </c>
      <c r="AE116" s="793"/>
      <c r="AF116" s="100" t="s">
        <v>241</v>
      </c>
      <c r="AG116" s="86" t="s">
        <v>212</v>
      </c>
      <c r="AH116" s="100" t="s">
        <v>242</v>
      </c>
      <c r="AI116" s="100"/>
      <c r="AN116" s="100"/>
      <c r="AU116" s="102"/>
      <c r="AV116" s="102"/>
      <c r="AW116" s="102"/>
    </row>
    <row r="117" spans="1:49" s="79" customFormat="1" ht="16.149999999999999" customHeight="1" thickBot="1" x14ac:dyDescent="0.2">
      <c r="A117" s="61"/>
      <c r="D117" s="328"/>
      <c r="E117" s="439" t="s">
        <v>356</v>
      </c>
      <c r="F117" s="440"/>
      <c r="G117" s="440"/>
      <c r="H117" s="440"/>
      <c r="I117" s="441"/>
      <c r="J117" s="442" t="s">
        <v>333</v>
      </c>
      <c r="K117" s="443"/>
      <c r="L117" s="443"/>
      <c r="M117" s="444"/>
      <c r="N117" s="794"/>
      <c r="O117" s="146"/>
      <c r="P117" s="795"/>
      <c r="Q117" s="794"/>
      <c r="R117" s="142"/>
      <c r="S117" s="795"/>
      <c r="T117" s="794"/>
      <c r="U117" s="142"/>
      <c r="V117" s="795"/>
      <c r="W117" s="797"/>
      <c r="X117" s="798"/>
      <c r="Y117" s="798"/>
      <c r="Z117" s="800"/>
      <c r="AA117" s="801"/>
      <c r="AB117" s="61"/>
      <c r="AC117" s="61"/>
      <c r="AD117" s="61"/>
      <c r="AE117" s="61"/>
      <c r="AF117" s="61"/>
      <c r="AG117" s="65"/>
      <c r="AH117" s="61"/>
      <c r="AI117" s="61"/>
      <c r="AN117" s="61"/>
      <c r="AU117" s="61"/>
      <c r="AV117" s="61"/>
      <c r="AW117" s="61"/>
    </row>
    <row r="118" spans="1:49" s="61" customFormat="1" ht="16.149999999999999" customHeight="1" x14ac:dyDescent="0.15"/>
    <row r="119" spans="1:49" s="61" customFormat="1" ht="16.149999999999999" customHeight="1" x14ac:dyDescent="0.15"/>
    <row r="120" spans="1:49" s="61" customFormat="1" ht="16.149999999999999" customHeight="1" x14ac:dyDescent="0.15">
      <c r="D120" s="62" t="s">
        <v>257</v>
      </c>
    </row>
    <row r="121" spans="1:49" s="61" customFormat="1" ht="16.149999999999999" customHeight="1" x14ac:dyDescent="0.15">
      <c r="D121" s="62"/>
    </row>
    <row r="122" spans="1:49" s="61" customFormat="1" ht="16.149999999999999" customHeight="1" x14ac:dyDescent="0.15"/>
    <row r="123" spans="1:49" s="61" customFormat="1" ht="16.149999999999999" customHeight="1" x14ac:dyDescent="0.15">
      <c r="D123" s="611">
        <v>1</v>
      </c>
      <c r="E123" s="773" t="s">
        <v>225</v>
      </c>
      <c r="F123" s="774"/>
      <c r="G123" s="774"/>
      <c r="H123" s="774"/>
      <c r="I123" s="775"/>
      <c r="J123" s="332"/>
      <c r="K123" s="333"/>
      <c r="L123" s="333"/>
      <c r="M123" s="334"/>
      <c r="N123" s="79"/>
    </row>
    <row r="124" spans="1:49" s="61" customFormat="1" ht="16.149999999999999" customHeight="1" x14ac:dyDescent="0.15">
      <c r="D124" s="612"/>
      <c r="E124" s="776"/>
      <c r="F124" s="777"/>
      <c r="G124" s="777"/>
      <c r="H124" s="777"/>
      <c r="I124" s="778"/>
      <c r="J124" s="383"/>
      <c r="K124" s="384"/>
      <c r="L124" s="384"/>
      <c r="M124" s="385"/>
      <c r="N124" s="89"/>
      <c r="O124" s="90"/>
      <c r="AR124" s="91"/>
      <c r="AS124" s="91"/>
      <c r="AT124" s="91"/>
      <c r="AU124" s="91"/>
      <c r="AV124" s="91"/>
    </row>
    <row r="125" spans="1:49" s="61" customFormat="1" ht="16.149999999999999" customHeight="1" x14ac:dyDescent="0.15">
      <c r="D125" s="65"/>
      <c r="E125" s="65"/>
      <c r="F125" s="65"/>
      <c r="G125" s="65"/>
      <c r="H125" s="65"/>
      <c r="I125" s="65"/>
      <c r="J125" s="79"/>
      <c r="K125" s="79"/>
      <c r="L125" s="79"/>
      <c r="M125" s="79"/>
      <c r="N125" s="79"/>
      <c r="O125" s="92"/>
      <c r="P125" s="93"/>
      <c r="AR125" s="91"/>
      <c r="AS125" s="91"/>
      <c r="AT125" s="91"/>
      <c r="AU125" s="91"/>
      <c r="AV125" s="91"/>
    </row>
    <row r="126" spans="1:49" s="61" customFormat="1" ht="16.149999999999999" customHeight="1" x14ac:dyDescent="0.15">
      <c r="D126" s="65"/>
      <c r="E126" s="65"/>
      <c r="F126" s="65"/>
      <c r="G126" s="65"/>
      <c r="H126" s="65"/>
      <c r="I126" s="65"/>
      <c r="J126" s="79"/>
      <c r="K126" s="79"/>
      <c r="L126" s="79"/>
      <c r="M126" s="79"/>
      <c r="N126" s="79"/>
      <c r="O126" s="92"/>
      <c r="AR126" s="57"/>
      <c r="AS126" s="57"/>
      <c r="AT126" s="57"/>
      <c r="AU126" s="57"/>
      <c r="AV126" s="57"/>
    </row>
    <row r="127" spans="1:49" s="61" customFormat="1" ht="16.149999999999999" customHeight="1" x14ac:dyDescent="0.15">
      <c r="D127" s="611">
        <v>2</v>
      </c>
      <c r="E127" s="773" t="s">
        <v>226</v>
      </c>
      <c r="F127" s="774"/>
      <c r="G127" s="774"/>
      <c r="H127" s="774"/>
      <c r="I127" s="775"/>
      <c r="J127" s="332"/>
      <c r="K127" s="763"/>
      <c r="L127" s="763"/>
      <c r="M127" s="764"/>
      <c r="N127" s="94"/>
      <c r="O127" s="95"/>
      <c r="AR127" s="57"/>
      <c r="AS127" s="57"/>
      <c r="AT127" s="57"/>
      <c r="AU127" s="57"/>
      <c r="AV127" s="57"/>
    </row>
    <row r="128" spans="1:49" s="61" customFormat="1" ht="16.149999999999999" customHeight="1" x14ac:dyDescent="0.15">
      <c r="D128" s="612"/>
      <c r="E128" s="776"/>
      <c r="F128" s="777"/>
      <c r="G128" s="777"/>
      <c r="H128" s="777"/>
      <c r="I128" s="778"/>
      <c r="J128" s="383"/>
      <c r="K128" s="768"/>
      <c r="L128" s="768"/>
      <c r="M128" s="769"/>
      <c r="N128" s="79"/>
      <c r="AR128" s="91"/>
      <c r="AS128" s="91"/>
      <c r="AT128" s="91"/>
      <c r="AU128" s="91"/>
      <c r="AV128" s="91"/>
    </row>
    <row r="129" spans="4:52" s="61" customFormat="1" ht="16.149999999999999" customHeight="1" x14ac:dyDescent="0.15">
      <c r="AR129" s="91"/>
      <c r="AS129" s="91"/>
      <c r="AT129" s="91"/>
      <c r="AU129" s="91"/>
      <c r="AV129" s="91"/>
    </row>
    <row r="130" spans="4:52" s="61" customFormat="1" ht="16.149999999999999" customHeight="1" x14ac:dyDescent="0.15">
      <c r="AR130" s="57"/>
      <c r="AS130" s="57"/>
      <c r="AT130" s="57"/>
      <c r="AU130" s="57"/>
      <c r="AV130" s="57"/>
    </row>
    <row r="131" spans="4:52" s="61" customFormat="1" ht="16.149999999999999" customHeight="1" x14ac:dyDescent="0.15">
      <c r="D131" s="611">
        <v>1</v>
      </c>
      <c r="E131" s="773" t="s">
        <v>227</v>
      </c>
      <c r="F131" s="774"/>
      <c r="G131" s="774"/>
      <c r="H131" s="774"/>
      <c r="I131" s="775"/>
      <c r="J131" s="332"/>
      <c r="K131" s="333"/>
      <c r="L131" s="333"/>
      <c r="M131" s="334"/>
      <c r="N131" s="79"/>
      <c r="V131" s="611">
        <v>1</v>
      </c>
      <c r="W131" s="773" t="s">
        <v>228</v>
      </c>
      <c r="X131" s="774"/>
      <c r="Y131" s="774"/>
      <c r="Z131" s="774"/>
      <c r="AA131" s="775"/>
      <c r="AB131" s="765" t="e">
        <f>VLOOKUP(C131,$A$101:$M$118,10,FALSE)</f>
        <v>#N/A</v>
      </c>
      <c r="AC131" s="766"/>
      <c r="AD131" s="766"/>
      <c r="AE131" s="767"/>
      <c r="AR131" s="57"/>
      <c r="AS131" s="57"/>
      <c r="AT131" s="57"/>
      <c r="AU131" s="57"/>
      <c r="AV131" s="57"/>
    </row>
    <row r="132" spans="4:52" s="61" customFormat="1" ht="16.149999999999999" customHeight="1" x14ac:dyDescent="0.15">
      <c r="D132" s="612"/>
      <c r="E132" s="776"/>
      <c r="F132" s="777"/>
      <c r="G132" s="777"/>
      <c r="H132" s="777"/>
      <c r="I132" s="778"/>
      <c r="J132" s="383"/>
      <c r="K132" s="384"/>
      <c r="L132" s="384"/>
      <c r="M132" s="385"/>
      <c r="N132" s="89"/>
      <c r="O132" s="90"/>
      <c r="V132" s="612"/>
      <c r="W132" s="776"/>
      <c r="X132" s="777"/>
      <c r="Y132" s="777"/>
      <c r="Z132" s="777"/>
      <c r="AA132" s="778"/>
      <c r="AB132" s="770" t="e">
        <f>VLOOKUP(C132,$A$101:$M$118,10,FALSE)</f>
        <v>#N/A</v>
      </c>
      <c r="AC132" s="771"/>
      <c r="AD132" s="771"/>
      <c r="AE132" s="772"/>
      <c r="AF132" s="90"/>
      <c r="AR132" s="91"/>
      <c r="AS132" s="91"/>
      <c r="AT132" s="91"/>
      <c r="AU132" s="91"/>
      <c r="AV132" s="91"/>
      <c r="AX132" s="91"/>
      <c r="AY132" s="91"/>
      <c r="AZ132" s="91"/>
    </row>
    <row r="133" spans="4:52" s="61" customFormat="1" ht="16.149999999999999" customHeight="1" x14ac:dyDescent="0.15">
      <c r="D133" s="65"/>
      <c r="E133" s="65"/>
      <c r="F133" s="65"/>
      <c r="G133" s="65"/>
      <c r="H133" s="65"/>
      <c r="I133" s="65"/>
      <c r="J133" s="79"/>
      <c r="K133" s="79"/>
      <c r="L133" s="79"/>
      <c r="M133" s="79"/>
      <c r="N133" s="79"/>
      <c r="O133" s="92"/>
      <c r="P133" s="93"/>
      <c r="V133" s="65"/>
      <c r="W133" s="65"/>
      <c r="X133" s="65"/>
      <c r="Y133" s="65"/>
      <c r="Z133" s="65"/>
      <c r="AA133" s="65"/>
      <c r="AB133" s="143"/>
      <c r="AC133" s="143"/>
      <c r="AD133" s="143"/>
      <c r="AE133" s="143"/>
      <c r="AF133" s="92"/>
      <c r="AR133" s="91"/>
      <c r="AS133" s="91"/>
      <c r="AT133" s="91"/>
      <c r="AU133" s="91"/>
      <c r="AV133" s="91"/>
      <c r="AX133" s="91"/>
      <c r="AY133" s="91"/>
      <c r="AZ133" s="91"/>
    </row>
    <row r="134" spans="4:52" s="61" customFormat="1" ht="16.149999999999999" customHeight="1" x14ac:dyDescent="0.15">
      <c r="D134" s="65"/>
      <c r="E134" s="65"/>
      <c r="F134" s="65"/>
      <c r="G134" s="65"/>
      <c r="H134" s="65"/>
      <c r="I134" s="65"/>
      <c r="J134" s="79"/>
      <c r="K134" s="79"/>
      <c r="L134" s="79"/>
      <c r="M134" s="79"/>
      <c r="N134" s="79"/>
      <c r="O134" s="92"/>
      <c r="V134" s="65"/>
      <c r="W134" s="65"/>
      <c r="X134" s="65"/>
      <c r="Y134" s="65"/>
      <c r="Z134" s="65"/>
      <c r="AA134" s="65"/>
      <c r="AB134" s="143"/>
      <c r="AC134" s="143"/>
      <c r="AD134" s="143"/>
      <c r="AE134" s="143"/>
      <c r="AF134" s="92"/>
      <c r="AG134" s="90"/>
      <c r="AR134" s="57"/>
      <c r="AS134" s="57"/>
      <c r="AT134" s="57"/>
      <c r="AU134" s="57"/>
      <c r="AV134" s="57"/>
      <c r="AX134" s="57"/>
      <c r="AY134" s="57"/>
      <c r="AZ134" s="57"/>
    </row>
    <row r="135" spans="4:52" s="61" customFormat="1" ht="16.149999999999999" customHeight="1" x14ac:dyDescent="0.15">
      <c r="D135" s="611">
        <v>2</v>
      </c>
      <c r="E135" s="773" t="s">
        <v>229</v>
      </c>
      <c r="F135" s="774"/>
      <c r="G135" s="774"/>
      <c r="H135" s="774"/>
      <c r="I135" s="775"/>
      <c r="J135" s="332"/>
      <c r="K135" s="763"/>
      <c r="L135" s="763"/>
      <c r="M135" s="764"/>
      <c r="N135" s="94"/>
      <c r="O135" s="95"/>
      <c r="V135" s="611">
        <v>2</v>
      </c>
      <c r="W135" s="773" t="s">
        <v>249</v>
      </c>
      <c r="X135" s="774"/>
      <c r="Y135" s="774"/>
      <c r="Z135" s="774"/>
      <c r="AA135" s="775"/>
      <c r="AB135" s="765" t="e">
        <f>VLOOKUP(C135,$A$101:$M$118,10,FALSE)</f>
        <v>#N/A</v>
      </c>
      <c r="AC135" s="766"/>
      <c r="AD135" s="766"/>
      <c r="AE135" s="767"/>
      <c r="AF135" s="95"/>
      <c r="AG135" s="92"/>
      <c r="AR135" s="57"/>
      <c r="AS135" s="57"/>
      <c r="AT135" s="57"/>
      <c r="AU135" s="57"/>
      <c r="AV135" s="57"/>
      <c r="AX135" s="57"/>
      <c r="AY135" s="57"/>
      <c r="AZ135" s="57"/>
    </row>
    <row r="136" spans="4:52" s="61" customFormat="1" ht="16.149999999999999" customHeight="1" x14ac:dyDescent="0.15">
      <c r="D136" s="612"/>
      <c r="E136" s="776"/>
      <c r="F136" s="777"/>
      <c r="G136" s="777"/>
      <c r="H136" s="777"/>
      <c r="I136" s="778"/>
      <c r="J136" s="383"/>
      <c r="K136" s="768"/>
      <c r="L136" s="768"/>
      <c r="M136" s="769"/>
      <c r="N136" s="79"/>
      <c r="V136" s="612"/>
      <c r="W136" s="776"/>
      <c r="X136" s="777"/>
      <c r="Y136" s="777"/>
      <c r="Z136" s="777"/>
      <c r="AA136" s="778"/>
      <c r="AB136" s="770" t="e">
        <f>VLOOKUP(C136,$A$101:$M$118,10,FALSE)</f>
        <v>#N/A</v>
      </c>
      <c r="AC136" s="771"/>
      <c r="AD136" s="771"/>
      <c r="AE136" s="772"/>
      <c r="AG136" s="92"/>
      <c r="AH136" s="93"/>
      <c r="AR136" s="91"/>
      <c r="AS136" s="91"/>
      <c r="AT136" s="91"/>
      <c r="AU136" s="91"/>
      <c r="AV136" s="91"/>
      <c r="AX136" s="91"/>
      <c r="AY136" s="91"/>
      <c r="AZ136" s="91"/>
    </row>
    <row r="137" spans="4:52" s="61" customFormat="1" ht="16.149999999999999" customHeight="1" x14ac:dyDescent="0.15">
      <c r="AB137" s="144"/>
      <c r="AC137" s="144"/>
      <c r="AD137" s="144"/>
      <c r="AE137" s="144"/>
      <c r="AG137" s="92"/>
    </row>
    <row r="138" spans="4:52" s="61" customFormat="1" ht="16.149999999999999" customHeight="1" x14ac:dyDescent="0.15">
      <c r="AB138" s="144"/>
      <c r="AC138" s="144"/>
      <c r="AD138" s="144"/>
      <c r="AE138" s="144"/>
      <c r="AG138" s="92"/>
    </row>
    <row r="139" spans="4:52" s="61" customFormat="1" ht="16.149999999999999" customHeight="1" x14ac:dyDescent="0.15">
      <c r="V139" s="611">
        <v>3</v>
      </c>
      <c r="W139" s="773" t="s">
        <v>230</v>
      </c>
      <c r="X139" s="774"/>
      <c r="Y139" s="774"/>
      <c r="Z139" s="774"/>
      <c r="AA139" s="775"/>
      <c r="AB139" s="765" t="e">
        <f>VLOOKUP(C139,$A$101:$M$118,10,FALSE)</f>
        <v>#N/A</v>
      </c>
      <c r="AC139" s="766"/>
      <c r="AD139" s="766"/>
      <c r="AE139" s="767"/>
      <c r="AF139" s="93"/>
      <c r="AG139" s="95"/>
    </row>
    <row r="140" spans="4:52" s="61" customFormat="1" ht="16.149999999999999" customHeight="1" x14ac:dyDescent="0.15">
      <c r="V140" s="612"/>
      <c r="W140" s="776"/>
      <c r="X140" s="777"/>
      <c r="Y140" s="777"/>
      <c r="Z140" s="777"/>
      <c r="AA140" s="778"/>
      <c r="AB140" s="770" t="e">
        <f>VLOOKUP(C140,$A$101:$M$118,10,FALSE)</f>
        <v>#N/A</v>
      </c>
      <c r="AC140" s="771"/>
      <c r="AD140" s="771"/>
      <c r="AE140" s="772"/>
      <c r="AX140" s="91"/>
    </row>
    <row r="141" spans="4:52" s="61" customFormat="1" ht="16.149999999999999" customHeight="1" x14ac:dyDescent="0.15"/>
    <row r="142" spans="4:52" s="61" customFormat="1" ht="16.5" customHeight="1" x14ac:dyDescent="0.15"/>
    <row r="143" spans="4:52" s="61" customFormat="1" ht="16.5" customHeight="1" x14ac:dyDescent="0.15"/>
    <row r="144" spans="4:52" s="61" customFormat="1" ht="16.5" customHeight="1" x14ac:dyDescent="0.15"/>
    <row r="145" s="61" customFormat="1" ht="16.5" customHeight="1" x14ac:dyDescent="0.15"/>
    <row r="146" s="61" customFormat="1" ht="16.5" customHeight="1" x14ac:dyDescent="0.15"/>
    <row r="147" s="61" customFormat="1" ht="16.5" customHeight="1" x14ac:dyDescent="0.15"/>
    <row r="148" s="61" customFormat="1" ht="16.5" customHeight="1" x14ac:dyDescent="0.15"/>
    <row r="149" s="61" customFormat="1" ht="16.5" customHeight="1" x14ac:dyDescent="0.15"/>
    <row r="150" s="61" customFormat="1" ht="16.5" customHeight="1" x14ac:dyDescent="0.15"/>
    <row r="151" s="61" customFormat="1" ht="16.5" customHeight="1" x14ac:dyDescent="0.15"/>
    <row r="152" s="61" customFormat="1" ht="16.5" customHeight="1" x14ac:dyDescent="0.15"/>
    <row r="153" s="61" customFormat="1" ht="16.5" customHeight="1" x14ac:dyDescent="0.15"/>
    <row r="154" s="61" customFormat="1" ht="16.5" customHeight="1" x14ac:dyDescent="0.15"/>
    <row r="155" s="61" customFormat="1" ht="16.5" customHeight="1" x14ac:dyDescent="0.15"/>
    <row r="156" s="61" customFormat="1" ht="16.5" customHeight="1" x14ac:dyDescent="0.15"/>
    <row r="157" s="61" customFormat="1" ht="16.5" customHeight="1" x14ac:dyDescent="0.15"/>
    <row r="158" s="61" customFormat="1" ht="16.5" customHeight="1" x14ac:dyDescent="0.15"/>
    <row r="159" s="61" customFormat="1" ht="16.5" customHeight="1" x14ac:dyDescent="0.15"/>
    <row r="160" s="61" customFormat="1" ht="16.5" customHeight="1" x14ac:dyDescent="0.15"/>
    <row r="161" s="61" customFormat="1" ht="16.5" customHeight="1" x14ac:dyDescent="0.15"/>
    <row r="162" s="61" customFormat="1" ht="16.5" customHeight="1" x14ac:dyDescent="0.15"/>
    <row r="163" s="61" customFormat="1" ht="16.5" customHeight="1" x14ac:dyDescent="0.15"/>
    <row r="164" s="61" customFormat="1" ht="16.5" customHeight="1" x14ac:dyDescent="0.15"/>
    <row r="165" s="61" customFormat="1" ht="16.5" customHeight="1" x14ac:dyDescent="0.15"/>
    <row r="166" s="61" customFormat="1" ht="16.5" customHeight="1" x14ac:dyDescent="0.15"/>
    <row r="167" s="61" customFormat="1" ht="16.5" customHeight="1" x14ac:dyDescent="0.15"/>
    <row r="168" s="61" customFormat="1" ht="16.5" customHeight="1" x14ac:dyDescent="0.15"/>
    <row r="169" s="61" customFormat="1" ht="16.5" customHeight="1" x14ac:dyDescent="0.15"/>
    <row r="170" s="61" customFormat="1" ht="16.5" customHeight="1" x14ac:dyDescent="0.15"/>
    <row r="171" s="61" customFormat="1" ht="16.5" customHeight="1" x14ac:dyDescent="0.15"/>
    <row r="172" s="61" customFormat="1" ht="16.5" customHeight="1" x14ac:dyDescent="0.15"/>
    <row r="173" s="61" customFormat="1" ht="16.5" customHeight="1" x14ac:dyDescent="0.15"/>
    <row r="174" s="79" customFormat="1" ht="16.5" customHeight="1" x14ac:dyDescent="0.15"/>
    <row r="175" s="79" customFormat="1" ht="16.5" customHeight="1" x14ac:dyDescent="0.15"/>
    <row r="176" s="79" customFormat="1" ht="16.5" customHeight="1" x14ac:dyDescent="0.15"/>
    <row r="177" s="79" customFormat="1" ht="16.5" customHeight="1" x14ac:dyDescent="0.15"/>
    <row r="178" s="79" customFormat="1" ht="16.5" customHeight="1" x14ac:dyDescent="0.15"/>
  </sheetData>
  <mergeCells count="482">
    <mergeCell ref="S6:W6"/>
    <mergeCell ref="E7:I7"/>
    <mergeCell ref="J7:M7"/>
    <mergeCell ref="N7:P7"/>
    <mergeCell ref="Q7:S7"/>
    <mergeCell ref="T7:V7"/>
    <mergeCell ref="W7:Y7"/>
    <mergeCell ref="Y10:Y11"/>
    <mergeCell ref="Z10:Z11"/>
    <mergeCell ref="AA10:AA11"/>
    <mergeCell ref="E9:I9"/>
    <mergeCell ref="J9:M9"/>
    <mergeCell ref="D10:D11"/>
    <mergeCell ref="E10:I10"/>
    <mergeCell ref="J10:M10"/>
    <mergeCell ref="N10:N11"/>
    <mergeCell ref="P10:P11"/>
    <mergeCell ref="Q10:S11"/>
    <mergeCell ref="T10:T11"/>
    <mergeCell ref="Y8:Y9"/>
    <mergeCell ref="Z8:Z9"/>
    <mergeCell ref="AA8:AA9"/>
    <mergeCell ref="D8:D9"/>
    <mergeCell ref="E8:I8"/>
    <mergeCell ref="J8:M8"/>
    <mergeCell ref="N8:P9"/>
    <mergeCell ref="Q8:Q9"/>
    <mergeCell ref="S8:S9"/>
    <mergeCell ref="T8:T9"/>
    <mergeCell ref="V8:V9"/>
    <mergeCell ref="W8:W9"/>
    <mergeCell ref="E11:I11"/>
    <mergeCell ref="J11:M11"/>
    <mergeCell ref="D12:D13"/>
    <mergeCell ref="E12:I12"/>
    <mergeCell ref="J12:M12"/>
    <mergeCell ref="N12:N13"/>
    <mergeCell ref="P12:P13"/>
    <mergeCell ref="V10:V11"/>
    <mergeCell ref="W10:W11"/>
    <mergeCell ref="Z14:Z15"/>
    <mergeCell ref="AA14:AA15"/>
    <mergeCell ref="D14:D15"/>
    <mergeCell ref="E14:I14"/>
    <mergeCell ref="J14:M14"/>
    <mergeCell ref="N14:N15"/>
    <mergeCell ref="P14:P15"/>
    <mergeCell ref="Q14:Q15"/>
    <mergeCell ref="AA12:AA13"/>
    <mergeCell ref="E13:I13"/>
    <mergeCell ref="J13:M13"/>
    <mergeCell ref="Q12:Q13"/>
    <mergeCell ref="S12:S13"/>
    <mergeCell ref="T12:V13"/>
    <mergeCell ref="W12:W13"/>
    <mergeCell ref="Y12:Y13"/>
    <mergeCell ref="Z12:Z13"/>
    <mergeCell ref="S19:W19"/>
    <mergeCell ref="E20:I20"/>
    <mergeCell ref="J20:M20"/>
    <mergeCell ref="N20:P20"/>
    <mergeCell ref="Q20:S20"/>
    <mergeCell ref="T20:V20"/>
    <mergeCell ref="W20:Y20"/>
    <mergeCell ref="E15:I15"/>
    <mergeCell ref="J15:M15"/>
    <mergeCell ref="S14:S15"/>
    <mergeCell ref="T14:T15"/>
    <mergeCell ref="V14:V15"/>
    <mergeCell ref="W14:Y15"/>
    <mergeCell ref="Y23:Y24"/>
    <mergeCell ref="Z23:Z24"/>
    <mergeCell ref="AA23:AA24"/>
    <mergeCell ref="E22:I22"/>
    <mergeCell ref="J22:M22"/>
    <mergeCell ref="D23:D24"/>
    <mergeCell ref="E23:I23"/>
    <mergeCell ref="J23:M23"/>
    <mergeCell ref="N23:N24"/>
    <mergeCell ref="P23:P24"/>
    <mergeCell ref="Q23:S24"/>
    <mergeCell ref="T23:T24"/>
    <mergeCell ref="Y21:Y22"/>
    <mergeCell ref="Z21:Z22"/>
    <mergeCell ref="AA21:AA22"/>
    <mergeCell ref="D21:D22"/>
    <mergeCell ref="E21:I21"/>
    <mergeCell ref="J21:M21"/>
    <mergeCell ref="N21:P22"/>
    <mergeCell ref="Q21:Q22"/>
    <mergeCell ref="S21:S22"/>
    <mergeCell ref="T21:T22"/>
    <mergeCell ref="V21:V22"/>
    <mergeCell ref="W21:W22"/>
    <mergeCell ref="E24:I24"/>
    <mergeCell ref="J24:M24"/>
    <mergeCell ref="D25:D26"/>
    <mergeCell ref="E25:I25"/>
    <mergeCell ref="J25:M25"/>
    <mergeCell ref="N25:N26"/>
    <mergeCell ref="P25:P26"/>
    <mergeCell ref="V23:V24"/>
    <mergeCell ref="W23:W24"/>
    <mergeCell ref="AA25:AA26"/>
    <mergeCell ref="E26:I26"/>
    <mergeCell ref="J26:M26"/>
    <mergeCell ref="Q25:Q26"/>
    <mergeCell ref="S25:S26"/>
    <mergeCell ref="T25:V26"/>
    <mergeCell ref="W25:W26"/>
    <mergeCell ref="Y25:Y26"/>
    <mergeCell ref="Z25:Z26"/>
    <mergeCell ref="E28:I28"/>
    <mergeCell ref="J28:M28"/>
    <mergeCell ref="S27:S28"/>
    <mergeCell ref="T27:T28"/>
    <mergeCell ref="V27:V28"/>
    <mergeCell ref="W27:Y28"/>
    <mergeCell ref="Z27:Z28"/>
    <mergeCell ref="AA27:AA28"/>
    <mergeCell ref="D27:D28"/>
    <mergeCell ref="E27:I27"/>
    <mergeCell ref="J27:M27"/>
    <mergeCell ref="N27:N28"/>
    <mergeCell ref="P27:P28"/>
    <mergeCell ref="Q27:Q28"/>
    <mergeCell ref="D34:D35"/>
    <mergeCell ref="E34:I34"/>
    <mergeCell ref="J34:M34"/>
    <mergeCell ref="N34:P35"/>
    <mergeCell ref="Q34:Q35"/>
    <mergeCell ref="S34:S35"/>
    <mergeCell ref="T34:T35"/>
    <mergeCell ref="V34:V35"/>
    <mergeCell ref="S32:W32"/>
    <mergeCell ref="E33:I33"/>
    <mergeCell ref="J33:M33"/>
    <mergeCell ref="N33:P33"/>
    <mergeCell ref="Q33:S33"/>
    <mergeCell ref="T33:V33"/>
    <mergeCell ref="E35:I35"/>
    <mergeCell ref="J35:M35"/>
    <mergeCell ref="W34:W35"/>
    <mergeCell ref="Y34:Y35"/>
    <mergeCell ref="Z34:Z35"/>
    <mergeCell ref="AB34:AB35"/>
    <mergeCell ref="AC34:AC35"/>
    <mergeCell ref="AD34:AD35"/>
    <mergeCell ref="Z33:AB33"/>
    <mergeCell ref="AC36:AC37"/>
    <mergeCell ref="AD36:AD37"/>
    <mergeCell ref="T36:T37"/>
    <mergeCell ref="V36:V37"/>
    <mergeCell ref="W36:W37"/>
    <mergeCell ref="Y36:Y37"/>
    <mergeCell ref="Z36:Z37"/>
    <mergeCell ref="AB36:AB37"/>
    <mergeCell ref="D36:D37"/>
    <mergeCell ref="E36:I36"/>
    <mergeCell ref="J36:M36"/>
    <mergeCell ref="N36:N37"/>
    <mergeCell ref="P36:P37"/>
    <mergeCell ref="Q36:S37"/>
    <mergeCell ref="E37:I37"/>
    <mergeCell ref="J37:M37"/>
    <mergeCell ref="AC38:AC39"/>
    <mergeCell ref="AD38:AD39"/>
    <mergeCell ref="S38:S39"/>
    <mergeCell ref="T38:V39"/>
    <mergeCell ref="W38:W39"/>
    <mergeCell ref="Y38:Y39"/>
    <mergeCell ref="Z38:Z39"/>
    <mergeCell ref="AB38:AB39"/>
    <mergeCell ref="D38:D39"/>
    <mergeCell ref="E38:I38"/>
    <mergeCell ref="J38:M38"/>
    <mergeCell ref="N38:N39"/>
    <mergeCell ref="P38:P39"/>
    <mergeCell ref="Q38:Q39"/>
    <mergeCell ref="E39:I39"/>
    <mergeCell ref="J39:M39"/>
    <mergeCell ref="AC40:AC41"/>
    <mergeCell ref="AD40:AD41"/>
    <mergeCell ref="S40:S41"/>
    <mergeCell ref="T40:T41"/>
    <mergeCell ref="V40:V41"/>
    <mergeCell ref="W40:Y41"/>
    <mergeCell ref="Z40:Z41"/>
    <mergeCell ref="AB40:AB41"/>
    <mergeCell ref="D40:D41"/>
    <mergeCell ref="E40:I40"/>
    <mergeCell ref="J40:M40"/>
    <mergeCell ref="N40:N41"/>
    <mergeCell ref="P40:P41"/>
    <mergeCell ref="Q40:Q41"/>
    <mergeCell ref="E41:I41"/>
    <mergeCell ref="J41:M41"/>
    <mergeCell ref="AC42:AC43"/>
    <mergeCell ref="AD42:AD43"/>
    <mergeCell ref="S42:S43"/>
    <mergeCell ref="T42:T43"/>
    <mergeCell ref="V42:V43"/>
    <mergeCell ref="W42:W43"/>
    <mergeCell ref="Y42:Y43"/>
    <mergeCell ref="Z42:AB43"/>
    <mergeCell ref="D42:D43"/>
    <mergeCell ref="E42:I42"/>
    <mergeCell ref="J42:M42"/>
    <mergeCell ref="N42:N43"/>
    <mergeCell ref="P42:P43"/>
    <mergeCell ref="Q42:Q43"/>
    <mergeCell ref="E43:I43"/>
    <mergeCell ref="J43:M43"/>
    <mergeCell ref="W55:W56"/>
    <mergeCell ref="X55:X56"/>
    <mergeCell ref="AD54:AF54"/>
    <mergeCell ref="AG54:AH54"/>
    <mergeCell ref="D55:D56"/>
    <mergeCell ref="E55:I55"/>
    <mergeCell ref="J55:M55"/>
    <mergeCell ref="N55:P56"/>
    <mergeCell ref="Q55:Q56"/>
    <mergeCell ref="S55:S56"/>
    <mergeCell ref="T55:T56"/>
    <mergeCell ref="V55:V56"/>
    <mergeCell ref="E54:I54"/>
    <mergeCell ref="J54:M54"/>
    <mergeCell ref="N54:P54"/>
    <mergeCell ref="Q54:S54"/>
    <mergeCell ref="T54:V54"/>
    <mergeCell ref="E56:I56"/>
    <mergeCell ref="J56:M56"/>
    <mergeCell ref="AD56:AE56"/>
    <mergeCell ref="D59:D60"/>
    <mergeCell ref="E59:I59"/>
    <mergeCell ref="J59:M59"/>
    <mergeCell ref="N59:N60"/>
    <mergeCell ref="P59:P60"/>
    <mergeCell ref="V57:V58"/>
    <mergeCell ref="W57:W58"/>
    <mergeCell ref="X57:X58"/>
    <mergeCell ref="E60:I60"/>
    <mergeCell ref="J60:M60"/>
    <mergeCell ref="D57:D58"/>
    <mergeCell ref="E57:I57"/>
    <mergeCell ref="J57:M57"/>
    <mergeCell ref="N57:N58"/>
    <mergeCell ref="P57:P58"/>
    <mergeCell ref="Q57:S58"/>
    <mergeCell ref="T57:T58"/>
    <mergeCell ref="Q59:Q60"/>
    <mergeCell ref="S59:S60"/>
    <mergeCell ref="T59:V60"/>
    <mergeCell ref="W59:W60"/>
    <mergeCell ref="X59:X60"/>
    <mergeCell ref="AD57:AE57"/>
    <mergeCell ref="E58:I58"/>
    <mergeCell ref="J58:M58"/>
    <mergeCell ref="AD58:AE58"/>
    <mergeCell ref="V64:V65"/>
    <mergeCell ref="W64:W65"/>
    <mergeCell ref="X64:X65"/>
    <mergeCell ref="AG63:AH63"/>
    <mergeCell ref="D64:D65"/>
    <mergeCell ref="E64:I64"/>
    <mergeCell ref="J64:M64"/>
    <mergeCell ref="N64:P65"/>
    <mergeCell ref="Q64:Q65"/>
    <mergeCell ref="S64:S65"/>
    <mergeCell ref="T64:T65"/>
    <mergeCell ref="E65:I65"/>
    <mergeCell ref="J65:M65"/>
    <mergeCell ref="AD65:AE65"/>
    <mergeCell ref="E63:I63"/>
    <mergeCell ref="J63:M63"/>
    <mergeCell ref="N63:P63"/>
    <mergeCell ref="Q63:S63"/>
    <mergeCell ref="T63:V63"/>
    <mergeCell ref="AD63:AF63"/>
    <mergeCell ref="W68:W69"/>
    <mergeCell ref="X68:X69"/>
    <mergeCell ref="D68:D69"/>
    <mergeCell ref="E68:I68"/>
    <mergeCell ref="J68:M68"/>
    <mergeCell ref="N68:N69"/>
    <mergeCell ref="P68:P69"/>
    <mergeCell ref="Q68:Q69"/>
    <mergeCell ref="AD66:AE66"/>
    <mergeCell ref="E67:I67"/>
    <mergeCell ref="J67:M67"/>
    <mergeCell ref="AD67:AE67"/>
    <mergeCell ref="T66:T67"/>
    <mergeCell ref="V66:V67"/>
    <mergeCell ref="W66:W67"/>
    <mergeCell ref="X66:X67"/>
    <mergeCell ref="D66:D67"/>
    <mergeCell ref="E66:I66"/>
    <mergeCell ref="J66:M66"/>
    <mergeCell ref="N66:N67"/>
    <mergeCell ref="P66:P67"/>
    <mergeCell ref="Q66:S67"/>
    <mergeCell ref="D80:D81"/>
    <mergeCell ref="J80:M80"/>
    <mergeCell ref="J81:M81"/>
    <mergeCell ref="E69:I69"/>
    <mergeCell ref="J69:M69"/>
    <mergeCell ref="D76:D77"/>
    <mergeCell ref="J76:M76"/>
    <mergeCell ref="J77:M77"/>
    <mergeCell ref="S68:S69"/>
    <mergeCell ref="D89:D90"/>
    <mergeCell ref="J89:M89"/>
    <mergeCell ref="V89:V90"/>
    <mergeCell ref="AB89:AE89"/>
    <mergeCell ref="J90:M90"/>
    <mergeCell ref="AB90:AE90"/>
    <mergeCell ref="W89:AA90"/>
    <mergeCell ref="D85:D86"/>
    <mergeCell ref="J85:M85"/>
    <mergeCell ref="V85:V86"/>
    <mergeCell ref="AB85:AE85"/>
    <mergeCell ref="J86:M86"/>
    <mergeCell ref="AB86:AE86"/>
    <mergeCell ref="W85:AA86"/>
    <mergeCell ref="W101:W102"/>
    <mergeCell ref="X101:X102"/>
    <mergeCell ref="AD100:AF100"/>
    <mergeCell ref="AG100:AH100"/>
    <mergeCell ref="D101:D102"/>
    <mergeCell ref="E101:I101"/>
    <mergeCell ref="J101:M101"/>
    <mergeCell ref="N101:P102"/>
    <mergeCell ref="Q101:Q102"/>
    <mergeCell ref="S101:S102"/>
    <mergeCell ref="T101:T102"/>
    <mergeCell ref="V101:V102"/>
    <mergeCell ref="E100:I100"/>
    <mergeCell ref="J100:M100"/>
    <mergeCell ref="N100:P100"/>
    <mergeCell ref="Q100:S100"/>
    <mergeCell ref="T100:V100"/>
    <mergeCell ref="E102:I102"/>
    <mergeCell ref="J102:M102"/>
    <mergeCell ref="AD102:AE102"/>
    <mergeCell ref="D105:D106"/>
    <mergeCell ref="E105:I105"/>
    <mergeCell ref="J105:M105"/>
    <mergeCell ref="N105:N106"/>
    <mergeCell ref="P105:P106"/>
    <mergeCell ref="V103:V104"/>
    <mergeCell ref="W103:W104"/>
    <mergeCell ref="X103:X104"/>
    <mergeCell ref="E106:I106"/>
    <mergeCell ref="J106:M106"/>
    <mergeCell ref="D103:D104"/>
    <mergeCell ref="E103:I103"/>
    <mergeCell ref="J103:M103"/>
    <mergeCell ref="N103:N104"/>
    <mergeCell ref="P103:P104"/>
    <mergeCell ref="Q103:S104"/>
    <mergeCell ref="T103:T104"/>
    <mergeCell ref="Q105:Q106"/>
    <mergeCell ref="S105:S106"/>
    <mergeCell ref="T105:V106"/>
    <mergeCell ref="W109:Y109"/>
    <mergeCell ref="W105:W106"/>
    <mergeCell ref="X105:X106"/>
    <mergeCell ref="AD103:AE103"/>
    <mergeCell ref="E104:I104"/>
    <mergeCell ref="J104:M104"/>
    <mergeCell ref="AD104:AE104"/>
    <mergeCell ref="AD109:AF109"/>
    <mergeCell ref="AG109:AH109"/>
    <mergeCell ref="E109:I109"/>
    <mergeCell ref="J109:M109"/>
    <mergeCell ref="N109:P109"/>
    <mergeCell ref="Q109:S109"/>
    <mergeCell ref="T109:V109"/>
    <mergeCell ref="D110:D111"/>
    <mergeCell ref="E110:I110"/>
    <mergeCell ref="J110:M110"/>
    <mergeCell ref="N110:P111"/>
    <mergeCell ref="Q110:Q111"/>
    <mergeCell ref="S110:S111"/>
    <mergeCell ref="AD111:AE111"/>
    <mergeCell ref="E111:I111"/>
    <mergeCell ref="J111:M111"/>
    <mergeCell ref="T110:T111"/>
    <mergeCell ref="V110:V111"/>
    <mergeCell ref="W110:W111"/>
    <mergeCell ref="Y110:Y111"/>
    <mergeCell ref="Z110:Z111"/>
    <mergeCell ref="AA110:AA111"/>
    <mergeCell ref="AD112:AE112"/>
    <mergeCell ref="E113:I113"/>
    <mergeCell ref="J113:M113"/>
    <mergeCell ref="AD113:AE113"/>
    <mergeCell ref="D114:D115"/>
    <mergeCell ref="E114:I114"/>
    <mergeCell ref="J114:M114"/>
    <mergeCell ref="N114:N115"/>
    <mergeCell ref="P114:P115"/>
    <mergeCell ref="Y112:Y113"/>
    <mergeCell ref="Z112:Z113"/>
    <mergeCell ref="AA112:AA113"/>
    <mergeCell ref="J115:M115"/>
    <mergeCell ref="AD115:AE115"/>
    <mergeCell ref="D112:D113"/>
    <mergeCell ref="E112:I112"/>
    <mergeCell ref="J112:M112"/>
    <mergeCell ref="N112:N113"/>
    <mergeCell ref="P112:P113"/>
    <mergeCell ref="Q112:S113"/>
    <mergeCell ref="T112:T113"/>
    <mergeCell ref="V112:V113"/>
    <mergeCell ref="W112:W113"/>
    <mergeCell ref="AA114:AA115"/>
    <mergeCell ref="AD114:AE114"/>
    <mergeCell ref="Q114:Q115"/>
    <mergeCell ref="S114:S115"/>
    <mergeCell ref="T114:V115"/>
    <mergeCell ref="W114:W115"/>
    <mergeCell ref="Y114:Y115"/>
    <mergeCell ref="Z114:Z115"/>
    <mergeCell ref="AD116:AE116"/>
    <mergeCell ref="T116:T117"/>
    <mergeCell ref="V116:V117"/>
    <mergeCell ref="W116:Y117"/>
    <mergeCell ref="Z116:Z117"/>
    <mergeCell ref="AA116:AA117"/>
    <mergeCell ref="D123:D124"/>
    <mergeCell ref="J123:M123"/>
    <mergeCell ref="J124:M124"/>
    <mergeCell ref="D127:D128"/>
    <mergeCell ref="J127:M127"/>
    <mergeCell ref="J128:M128"/>
    <mergeCell ref="D116:D117"/>
    <mergeCell ref="E116:I116"/>
    <mergeCell ref="J116:M116"/>
    <mergeCell ref="E117:I117"/>
    <mergeCell ref="J117:M117"/>
    <mergeCell ref="E123:I124"/>
    <mergeCell ref="E127:I128"/>
    <mergeCell ref="AB139:AE139"/>
    <mergeCell ref="AB140:AE140"/>
    <mergeCell ref="D135:D136"/>
    <mergeCell ref="J135:M135"/>
    <mergeCell ref="V135:V136"/>
    <mergeCell ref="AB135:AE135"/>
    <mergeCell ref="J136:M136"/>
    <mergeCell ref="AB136:AE136"/>
    <mergeCell ref="D131:D132"/>
    <mergeCell ref="J131:M131"/>
    <mergeCell ref="V131:V132"/>
    <mergeCell ref="AB131:AE131"/>
    <mergeCell ref="J132:M132"/>
    <mergeCell ref="AB132:AE132"/>
    <mergeCell ref="E131:I132"/>
    <mergeCell ref="W131:AA132"/>
    <mergeCell ref="E135:I136"/>
    <mergeCell ref="W135:AA136"/>
    <mergeCell ref="W139:AA140"/>
    <mergeCell ref="V139:V140"/>
    <mergeCell ref="N116:N117"/>
    <mergeCell ref="P116:P117"/>
    <mergeCell ref="Q116:Q117"/>
    <mergeCell ref="S116:S117"/>
    <mergeCell ref="E61:I61"/>
    <mergeCell ref="E62:I62"/>
    <mergeCell ref="J61:M61"/>
    <mergeCell ref="J62:M62"/>
    <mergeCell ref="E107:I107"/>
    <mergeCell ref="E108:I108"/>
    <mergeCell ref="J107:M107"/>
    <mergeCell ref="J108:M108"/>
    <mergeCell ref="E76:I77"/>
    <mergeCell ref="E80:I81"/>
    <mergeCell ref="E85:I86"/>
    <mergeCell ref="E89:I90"/>
    <mergeCell ref="E115:I115"/>
    <mergeCell ref="R78:T79"/>
    <mergeCell ref="T68:V69"/>
  </mergeCells>
  <phoneticPr fontId="2"/>
  <dataValidations count="1">
    <dataValidation imeMode="off" allowBlank="1" showInputMessage="1" showErrorMessage="1" sqref="N101:V106 N8:Y15 N21:Y28 N110:Y117 N55:V60 N64:V69 N34:AB43 A34:A48" xr:uid="{53C2A1B9-4392-4178-958E-126D6D3DB324}"/>
  </dataValidations>
  <pageMargins left="0.39370078740157483" right="0.39370078740157483" top="0.59055118110236227" bottom="0.39370078740157483" header="0" footer="0"/>
  <pageSetup paperSize="9" scale="110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AE7F-0213-4EB5-8950-9A5E767428E6}">
  <dimension ref="A1:BA145"/>
  <sheetViews>
    <sheetView view="pageBreakPreview" zoomScale="60" zoomScaleNormal="100" workbookViewId="0">
      <selection activeCell="AR86" sqref="AR86"/>
    </sheetView>
  </sheetViews>
  <sheetFormatPr defaultColWidth="2.5" defaultRowHeight="16.5" customHeight="1" x14ac:dyDescent="0.15"/>
  <cols>
    <col min="1" max="3" width="5.75" style="1" customWidth="1"/>
    <col min="4" max="4" width="2.5" style="1" customWidth="1"/>
    <col min="5" max="13" width="2.5" style="1"/>
    <col min="14" max="17" width="2.5" style="1" customWidth="1"/>
    <col min="18" max="18" width="2.5" style="1"/>
    <col min="19" max="20" width="2.5" style="1" customWidth="1"/>
    <col min="21" max="21" width="2.5" style="1"/>
    <col min="22" max="29" width="2.5" style="1" customWidth="1"/>
    <col min="30" max="31" width="2.5" style="1"/>
    <col min="32" max="34" width="2.5" style="1" customWidth="1"/>
    <col min="35" max="35" width="2.5" style="1"/>
    <col min="36" max="38" width="2.5" style="1" customWidth="1"/>
    <col min="39" max="39" width="2.5" style="1"/>
    <col min="40" max="40" width="2.5" style="1" customWidth="1"/>
    <col min="41" max="41" width="2.5" style="1"/>
    <col min="42" max="42" width="8.75" style="1" customWidth="1"/>
    <col min="43" max="16384" width="2.5" style="1"/>
  </cols>
  <sheetData>
    <row r="1" spans="1:45" customFormat="1" ht="15" customHeight="1" x14ac:dyDescent="0.15">
      <c r="D1" s="18" t="s">
        <v>52</v>
      </c>
      <c r="E1" s="17"/>
      <c r="F1" s="17"/>
      <c r="G1" s="17"/>
      <c r="H1" s="16"/>
      <c r="I1" s="16"/>
      <c r="J1" s="16"/>
      <c r="K1" s="16"/>
      <c r="L1" s="16"/>
      <c r="M1" s="1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45" customFormat="1" ht="15" customHeight="1" x14ac:dyDescent="0.15">
      <c r="D2" s="18"/>
      <c r="E2" s="17"/>
      <c r="F2" s="17"/>
      <c r="G2" s="17"/>
      <c r="H2" s="16"/>
      <c r="I2" s="16"/>
      <c r="J2" s="16"/>
      <c r="K2" s="16"/>
      <c r="L2" s="16"/>
      <c r="M2" s="16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45" customFormat="1" ht="15" customHeight="1" x14ac:dyDescent="0.15">
      <c r="D3" s="14" t="s">
        <v>53</v>
      </c>
      <c r="E3" s="13"/>
      <c r="F3" s="13"/>
      <c r="G3" s="13"/>
      <c r="H3" s="12"/>
      <c r="I3" s="12"/>
      <c r="J3" s="12"/>
      <c r="K3" s="12"/>
      <c r="L3" s="12"/>
      <c r="M3" s="12"/>
      <c r="N3" s="8"/>
    </row>
    <row r="4" spans="1:45" customFormat="1" ht="15" customHeight="1" x14ac:dyDescent="0.15">
      <c r="D4" s="14"/>
      <c r="E4" s="13"/>
      <c r="F4" s="13"/>
      <c r="G4" s="13"/>
      <c r="H4" s="12"/>
      <c r="I4" s="12"/>
      <c r="J4" s="12"/>
      <c r="K4" s="12"/>
      <c r="L4" s="12"/>
      <c r="M4" s="12"/>
      <c r="N4" s="8"/>
    </row>
    <row r="5" spans="1:45" customFormat="1" ht="15" customHeight="1" thickBot="1" x14ac:dyDescent="0.2">
      <c r="D5" s="20" t="s">
        <v>12</v>
      </c>
      <c r="E5" s="32"/>
      <c r="F5" s="32"/>
      <c r="G5" s="32"/>
      <c r="H5" s="32"/>
      <c r="I5" s="32"/>
      <c r="J5" s="5"/>
      <c r="K5" s="5"/>
      <c r="L5" s="5"/>
      <c r="M5" s="5"/>
      <c r="N5" s="5"/>
      <c r="O5" s="5"/>
      <c r="P5" s="5"/>
      <c r="Q5" s="5"/>
      <c r="R5" s="4"/>
      <c r="S5" s="544" t="s">
        <v>9</v>
      </c>
      <c r="T5" s="544"/>
      <c r="U5" s="544"/>
      <c r="V5" s="544"/>
      <c r="W5" s="544"/>
    </row>
    <row r="6" spans="1:45" customFormat="1" ht="15" customHeight="1" thickBot="1" x14ac:dyDescent="0.2">
      <c r="D6" s="41" t="s">
        <v>8</v>
      </c>
      <c r="E6" s="950" t="s">
        <v>7</v>
      </c>
      <c r="F6" s="951"/>
      <c r="G6" s="951"/>
      <c r="H6" s="951"/>
      <c r="I6" s="952"/>
      <c r="J6" s="950" t="s">
        <v>6</v>
      </c>
      <c r="K6" s="951"/>
      <c r="L6" s="951"/>
      <c r="M6" s="952"/>
      <c r="N6" s="950">
        <v>1</v>
      </c>
      <c r="O6" s="951"/>
      <c r="P6" s="952"/>
      <c r="Q6" s="953">
        <v>2</v>
      </c>
      <c r="R6" s="954"/>
      <c r="S6" s="955"/>
      <c r="T6" s="953">
        <v>3</v>
      </c>
      <c r="U6" s="954"/>
      <c r="V6" s="955"/>
      <c r="W6" s="953">
        <v>4</v>
      </c>
      <c r="X6" s="954"/>
      <c r="Y6" s="954"/>
      <c r="Z6" s="118" t="s">
        <v>2</v>
      </c>
      <c r="AA6" s="164" t="s">
        <v>1</v>
      </c>
      <c r="AB6" s="61"/>
      <c r="AC6" s="61"/>
      <c r="AD6" s="61"/>
      <c r="AE6" s="177" t="s">
        <v>281</v>
      </c>
      <c r="AF6" s="169"/>
      <c r="AG6" s="169"/>
      <c r="AH6" s="169"/>
      <c r="AI6" s="169"/>
      <c r="AJ6" s="176"/>
      <c r="AK6" s="1"/>
      <c r="AL6" s="1"/>
      <c r="AM6" s="27"/>
      <c r="AP6" s="34"/>
    </row>
    <row r="7" spans="1:45" customFormat="1" ht="15" customHeight="1" x14ac:dyDescent="0.4">
      <c r="D7" s="873">
        <v>1</v>
      </c>
      <c r="E7" s="874" t="s">
        <v>56</v>
      </c>
      <c r="F7" s="875"/>
      <c r="G7" s="875"/>
      <c r="H7" s="875"/>
      <c r="I7" s="876"/>
      <c r="J7" s="726" t="s">
        <v>54</v>
      </c>
      <c r="K7" s="727"/>
      <c r="L7" s="727"/>
      <c r="M7" s="728"/>
      <c r="N7" s="907"/>
      <c r="O7" s="908"/>
      <c r="P7" s="909"/>
      <c r="Q7" s="910"/>
      <c r="R7" s="147"/>
      <c r="S7" s="912"/>
      <c r="T7" s="910"/>
      <c r="U7" s="147"/>
      <c r="V7" s="912"/>
      <c r="W7" s="910"/>
      <c r="X7" s="147"/>
      <c r="Y7" s="912"/>
      <c r="Z7" s="805"/>
      <c r="AA7" s="807"/>
      <c r="AB7" s="61"/>
      <c r="AC7" s="61"/>
      <c r="AD7" s="61"/>
      <c r="AE7" s="178" t="s">
        <v>16</v>
      </c>
      <c r="AF7" s="170"/>
      <c r="AG7" s="170"/>
      <c r="AH7" s="170"/>
      <c r="AI7" s="168"/>
      <c r="AJ7" s="176"/>
      <c r="AK7" s="1"/>
      <c r="AL7" s="1"/>
      <c r="AO7" s="27"/>
      <c r="AQ7" s="27"/>
      <c r="AR7" s="27"/>
      <c r="AS7" s="27"/>
    </row>
    <row r="8" spans="1:45" customFormat="1" ht="15" customHeight="1" x14ac:dyDescent="0.4">
      <c r="D8" s="855"/>
      <c r="E8" s="856" t="s">
        <v>55</v>
      </c>
      <c r="F8" s="857"/>
      <c r="G8" s="857"/>
      <c r="H8" s="857"/>
      <c r="I8" s="858"/>
      <c r="J8" s="712" t="s">
        <v>54</v>
      </c>
      <c r="K8" s="713"/>
      <c r="L8" s="713"/>
      <c r="M8" s="714"/>
      <c r="N8" s="907"/>
      <c r="O8" s="908"/>
      <c r="P8" s="909"/>
      <c r="Q8" s="911"/>
      <c r="R8" s="148"/>
      <c r="S8" s="913"/>
      <c r="T8" s="911"/>
      <c r="U8" s="148"/>
      <c r="V8" s="913"/>
      <c r="W8" s="897"/>
      <c r="X8" s="149"/>
      <c r="Y8" s="898"/>
      <c r="Z8" s="806"/>
      <c r="AA8" s="808"/>
      <c r="AB8" s="61"/>
      <c r="AC8" s="61"/>
      <c r="AD8" s="61"/>
      <c r="AE8" s="178" t="s">
        <v>277</v>
      </c>
      <c r="AF8" s="171"/>
      <c r="AG8" s="172"/>
      <c r="AH8" s="171"/>
      <c r="AI8" s="168"/>
      <c r="AJ8" s="176"/>
      <c r="AK8" s="1"/>
      <c r="AL8" s="1"/>
      <c r="AO8" s="21"/>
      <c r="AQ8" s="21"/>
    </row>
    <row r="9" spans="1:45" customFormat="1" ht="15" customHeight="1" x14ac:dyDescent="0.4">
      <c r="D9" s="836">
        <v>2</v>
      </c>
      <c r="E9" s="838" t="s">
        <v>64</v>
      </c>
      <c r="F9" s="839"/>
      <c r="G9" s="839"/>
      <c r="H9" s="839"/>
      <c r="I9" s="840"/>
      <c r="J9" s="715" t="s">
        <v>58</v>
      </c>
      <c r="K9" s="716"/>
      <c r="L9" s="716"/>
      <c r="M9" s="717"/>
      <c r="N9" s="887"/>
      <c r="O9" s="150"/>
      <c r="P9" s="885"/>
      <c r="Q9" s="889"/>
      <c r="R9" s="890"/>
      <c r="S9" s="900"/>
      <c r="T9" s="887"/>
      <c r="U9" s="150"/>
      <c r="V9" s="885"/>
      <c r="W9" s="887"/>
      <c r="X9" s="150"/>
      <c r="Y9" s="885"/>
      <c r="Z9" s="783"/>
      <c r="AA9" s="791"/>
      <c r="AB9" s="61"/>
      <c r="AC9" s="61"/>
      <c r="AD9" s="61"/>
      <c r="AE9" s="178" t="s">
        <v>272</v>
      </c>
      <c r="AF9" s="171"/>
      <c r="AG9" s="172"/>
      <c r="AH9" s="171"/>
      <c r="AI9" s="168"/>
      <c r="AJ9" s="176"/>
      <c r="AK9" s="1"/>
      <c r="AL9" s="1"/>
      <c r="AO9" s="3"/>
      <c r="AQ9" s="3"/>
    </row>
    <row r="10" spans="1:45" customFormat="1" ht="15" customHeight="1" x14ac:dyDescent="0.4">
      <c r="D10" s="855"/>
      <c r="E10" s="702" t="s">
        <v>57</v>
      </c>
      <c r="F10" s="703"/>
      <c r="G10" s="703"/>
      <c r="H10" s="703"/>
      <c r="I10" s="704"/>
      <c r="J10" s="496" t="s">
        <v>59</v>
      </c>
      <c r="K10" s="497"/>
      <c r="L10" s="497"/>
      <c r="M10" s="498"/>
      <c r="N10" s="897"/>
      <c r="O10" s="148"/>
      <c r="P10" s="898"/>
      <c r="Q10" s="901"/>
      <c r="R10" s="902"/>
      <c r="S10" s="903"/>
      <c r="T10" s="897"/>
      <c r="U10" s="149"/>
      <c r="V10" s="898"/>
      <c r="W10" s="897"/>
      <c r="X10" s="149"/>
      <c r="Y10" s="898"/>
      <c r="Z10" s="784"/>
      <c r="AA10" s="792"/>
      <c r="AB10" s="61"/>
      <c r="AC10" s="61"/>
      <c r="AD10" s="61"/>
      <c r="AE10" s="178" t="s">
        <v>273</v>
      </c>
      <c r="AF10" s="171"/>
      <c r="AG10" s="172"/>
      <c r="AH10" s="171"/>
      <c r="AI10" s="168"/>
      <c r="AJ10" s="176"/>
      <c r="AK10" s="1"/>
      <c r="AL10" s="1"/>
      <c r="AO10" s="3"/>
      <c r="AQ10" s="3"/>
    </row>
    <row r="11" spans="1:45" customFormat="1" ht="15" customHeight="1" x14ac:dyDescent="0.4">
      <c r="D11" s="836">
        <v>3</v>
      </c>
      <c r="E11" s="838" t="s">
        <v>63</v>
      </c>
      <c r="F11" s="839"/>
      <c r="G11" s="839"/>
      <c r="H11" s="839"/>
      <c r="I11" s="840"/>
      <c r="J11" s="715" t="s">
        <v>61</v>
      </c>
      <c r="K11" s="716"/>
      <c r="L11" s="716"/>
      <c r="M11" s="717"/>
      <c r="N11" s="887"/>
      <c r="O11" s="150"/>
      <c r="P11" s="885"/>
      <c r="Q11" s="887"/>
      <c r="R11" s="150"/>
      <c r="S11" s="885"/>
      <c r="T11" s="889"/>
      <c r="U11" s="890"/>
      <c r="V11" s="900"/>
      <c r="W11" s="887"/>
      <c r="X11" s="150"/>
      <c r="Y11" s="885"/>
      <c r="Z11" s="783"/>
      <c r="AA11" s="791"/>
      <c r="AB11" s="61"/>
      <c r="AC11" s="61"/>
      <c r="AD11" s="61"/>
      <c r="AE11" s="178" t="s">
        <v>274</v>
      </c>
      <c r="AF11" s="171"/>
      <c r="AG11" s="172"/>
      <c r="AH11" s="171"/>
      <c r="AI11" s="168"/>
      <c r="AJ11" s="176"/>
      <c r="AK11" s="1"/>
      <c r="AL11" s="1"/>
      <c r="AO11" s="3"/>
      <c r="AQ11" s="3"/>
    </row>
    <row r="12" spans="1:45" customFormat="1" ht="15" customHeight="1" x14ac:dyDescent="0.4">
      <c r="D12" s="855"/>
      <c r="E12" s="856" t="s">
        <v>60</v>
      </c>
      <c r="F12" s="857"/>
      <c r="G12" s="857"/>
      <c r="H12" s="857"/>
      <c r="I12" s="858"/>
      <c r="J12" s="712" t="s">
        <v>62</v>
      </c>
      <c r="K12" s="713"/>
      <c r="L12" s="713"/>
      <c r="M12" s="714"/>
      <c r="N12" s="897"/>
      <c r="O12" s="151"/>
      <c r="P12" s="898"/>
      <c r="Q12" s="897"/>
      <c r="R12" s="151"/>
      <c r="S12" s="898"/>
      <c r="T12" s="901"/>
      <c r="U12" s="902"/>
      <c r="V12" s="903"/>
      <c r="W12" s="897"/>
      <c r="X12" s="149"/>
      <c r="Y12" s="898"/>
      <c r="Z12" s="784"/>
      <c r="AA12" s="792"/>
      <c r="AB12" s="61"/>
      <c r="AC12" s="61"/>
      <c r="AD12" s="61"/>
      <c r="AE12" s="178" t="s">
        <v>275</v>
      </c>
      <c r="AF12" s="171"/>
      <c r="AG12" s="172"/>
      <c r="AH12" s="171"/>
      <c r="AI12" s="168"/>
      <c r="AJ12" s="176"/>
      <c r="AK12" s="1"/>
      <c r="AL12" s="1"/>
      <c r="AO12" s="3"/>
      <c r="AQ12" s="3"/>
    </row>
    <row r="13" spans="1:45" customFormat="1" ht="15" customHeight="1" x14ac:dyDescent="0.4">
      <c r="D13" s="836">
        <v>4</v>
      </c>
      <c r="E13" s="838" t="s">
        <v>65</v>
      </c>
      <c r="F13" s="839"/>
      <c r="G13" s="839"/>
      <c r="H13" s="839"/>
      <c r="I13" s="840"/>
      <c r="J13" s="479" t="s">
        <v>66</v>
      </c>
      <c r="K13" s="480"/>
      <c r="L13" s="480"/>
      <c r="M13" s="481"/>
      <c r="N13" s="887"/>
      <c r="O13" s="150"/>
      <c r="P13" s="885"/>
      <c r="Q13" s="887"/>
      <c r="R13" s="150"/>
      <c r="S13" s="885"/>
      <c r="T13" s="887"/>
      <c r="U13" s="150"/>
      <c r="V13" s="885"/>
      <c r="W13" s="889"/>
      <c r="X13" s="890"/>
      <c r="Y13" s="931"/>
      <c r="Z13" s="783"/>
      <c r="AA13" s="791"/>
      <c r="AB13" s="61"/>
      <c r="AC13" s="61"/>
      <c r="AD13" s="61"/>
      <c r="AE13" s="178" t="s">
        <v>276</v>
      </c>
      <c r="AF13" s="171"/>
      <c r="AG13" s="172"/>
      <c r="AH13" s="171"/>
      <c r="AI13" s="168"/>
      <c r="AJ13" s="176"/>
      <c r="AK13" s="1"/>
      <c r="AL13" s="1"/>
      <c r="AO13" s="3"/>
      <c r="AQ13" s="3"/>
    </row>
    <row r="14" spans="1:45" customFormat="1" ht="15" customHeight="1" thickBot="1" x14ac:dyDescent="0.2">
      <c r="D14" s="837"/>
      <c r="E14" s="841" t="s">
        <v>67</v>
      </c>
      <c r="F14" s="842"/>
      <c r="G14" s="842"/>
      <c r="H14" s="842"/>
      <c r="I14" s="843"/>
      <c r="J14" s="485" t="s">
        <v>66</v>
      </c>
      <c r="K14" s="486"/>
      <c r="L14" s="486"/>
      <c r="M14" s="487"/>
      <c r="N14" s="888"/>
      <c r="O14" s="152"/>
      <c r="P14" s="886"/>
      <c r="Q14" s="888"/>
      <c r="R14" s="153"/>
      <c r="S14" s="886"/>
      <c r="T14" s="888"/>
      <c r="U14" s="153"/>
      <c r="V14" s="886"/>
      <c r="W14" s="891"/>
      <c r="X14" s="892"/>
      <c r="Y14" s="932"/>
      <c r="Z14" s="800"/>
      <c r="AA14" s="801"/>
      <c r="AB14" s="61"/>
      <c r="AC14" s="61"/>
      <c r="AD14" s="61"/>
      <c r="AE14" s="173"/>
      <c r="AF14" s="173"/>
      <c r="AG14" s="173"/>
      <c r="AH14" s="173"/>
      <c r="AI14" s="168"/>
      <c r="AJ14" s="176"/>
      <c r="AK14" s="1"/>
      <c r="AL14" s="1"/>
      <c r="AN14" s="1"/>
      <c r="AO14" s="3"/>
      <c r="AQ14" s="3"/>
    </row>
    <row r="15" spans="1:45" customFormat="1" ht="15" customHeight="1" x14ac:dyDescent="0.15">
      <c r="A15" s="1"/>
      <c r="D15" s="8"/>
      <c r="E15" s="10"/>
      <c r="F15" s="10"/>
      <c r="G15" s="10"/>
      <c r="H15" s="10"/>
      <c r="I15" s="10"/>
      <c r="J15" s="22"/>
      <c r="K15" s="10"/>
      <c r="L15" s="10"/>
      <c r="M15" s="10"/>
      <c r="N15" s="9"/>
      <c r="O15" s="2"/>
      <c r="P15" s="9"/>
      <c r="Q15" s="9"/>
      <c r="R15" s="2"/>
      <c r="S15" s="9"/>
      <c r="T15" s="9"/>
      <c r="U15" s="2"/>
      <c r="V15" s="9"/>
      <c r="W15" s="9"/>
      <c r="X15" s="9"/>
      <c r="Y15" s="9"/>
      <c r="Z15" s="2"/>
      <c r="AA15" s="2"/>
      <c r="AB15" s="8"/>
      <c r="AC15" s="8"/>
      <c r="AD15" s="2"/>
      <c r="AE15" s="173"/>
      <c r="AF15" s="173"/>
      <c r="AG15" s="173"/>
      <c r="AH15" s="173"/>
      <c r="AI15" s="168"/>
      <c r="AJ15" s="176"/>
      <c r="AK15" s="1"/>
      <c r="AL15" s="1"/>
      <c r="AN15" s="1"/>
      <c r="AO15" s="3"/>
      <c r="AP15" s="1"/>
      <c r="AQ15" s="3"/>
    </row>
    <row r="16" spans="1:45" customFormat="1" ht="15" customHeight="1" x14ac:dyDescent="0.15">
      <c r="A16" s="1"/>
      <c r="D16" s="8"/>
      <c r="E16" s="10"/>
      <c r="F16" s="10"/>
      <c r="G16" s="10"/>
      <c r="H16" s="10"/>
      <c r="I16" s="10"/>
      <c r="J16" s="22"/>
      <c r="K16" s="10"/>
      <c r="L16" s="10"/>
      <c r="M16" s="10"/>
      <c r="N16" s="9"/>
      <c r="O16" s="2"/>
      <c r="P16" s="9"/>
      <c r="Q16" s="9"/>
      <c r="R16" s="2"/>
      <c r="S16" s="9"/>
      <c r="T16" s="9"/>
      <c r="U16" s="2"/>
      <c r="V16" s="9"/>
      <c r="W16" s="9"/>
      <c r="X16" s="9"/>
      <c r="Y16" s="9"/>
      <c r="Z16" s="2"/>
      <c r="AA16" s="2"/>
      <c r="AB16" s="8"/>
      <c r="AC16" s="8"/>
      <c r="AD16" s="2"/>
      <c r="AE16" s="173"/>
      <c r="AF16" s="173"/>
      <c r="AG16" s="173"/>
      <c r="AH16" s="173"/>
      <c r="AI16" s="168"/>
      <c r="AJ16" s="176"/>
      <c r="AK16" s="1"/>
      <c r="AL16" s="1"/>
      <c r="AN16" s="1"/>
      <c r="AO16" s="3"/>
      <c r="AP16" s="1"/>
      <c r="AQ16" s="3"/>
    </row>
    <row r="17" spans="1:45" customFormat="1" ht="15" customHeight="1" x14ac:dyDescent="0.15">
      <c r="A17" s="1"/>
      <c r="D17" s="8"/>
      <c r="E17" s="10"/>
      <c r="F17" s="10"/>
      <c r="G17" s="10"/>
      <c r="H17" s="10"/>
      <c r="I17" s="10"/>
      <c r="J17" s="22"/>
      <c r="K17" s="10"/>
      <c r="L17" s="10"/>
      <c r="M17" s="10"/>
      <c r="N17" s="9"/>
      <c r="O17" s="2"/>
      <c r="P17" s="9"/>
      <c r="Q17" s="9"/>
      <c r="R17" s="2"/>
      <c r="S17" s="9"/>
      <c r="T17" s="9"/>
      <c r="U17" s="2"/>
      <c r="V17" s="9"/>
      <c r="W17" s="9"/>
      <c r="X17" s="9"/>
      <c r="Y17" s="9"/>
      <c r="Z17" s="2"/>
      <c r="AA17" s="2"/>
      <c r="AB17" s="8"/>
      <c r="AC17" s="8"/>
      <c r="AD17" s="2"/>
      <c r="AE17" s="173"/>
      <c r="AF17" s="173"/>
      <c r="AG17" s="173"/>
      <c r="AH17" s="173"/>
      <c r="AI17" s="168"/>
      <c r="AJ17" s="176"/>
      <c r="AK17" s="1"/>
      <c r="AL17" s="1"/>
      <c r="AN17" s="1"/>
      <c r="AO17" s="3"/>
      <c r="AP17" s="1"/>
      <c r="AQ17" s="3"/>
    </row>
    <row r="18" spans="1:45" customFormat="1" ht="15" customHeight="1" thickBot="1" x14ac:dyDescent="0.2">
      <c r="A18" s="1"/>
      <c r="D18" s="20" t="s">
        <v>11</v>
      </c>
      <c r="E18" s="32"/>
      <c r="F18" s="32"/>
      <c r="G18" s="32"/>
      <c r="H18" s="32"/>
      <c r="I18" s="32"/>
      <c r="J18" s="5"/>
      <c r="K18" s="5"/>
      <c r="L18" s="5"/>
      <c r="M18" s="5"/>
      <c r="N18" s="5"/>
      <c r="O18" s="5"/>
      <c r="P18" s="5"/>
      <c r="Q18" s="5"/>
      <c r="R18" s="4"/>
      <c r="S18" s="544" t="s">
        <v>9</v>
      </c>
      <c r="T18" s="544"/>
      <c r="U18" s="544"/>
      <c r="V18" s="544"/>
      <c r="W18" s="544"/>
      <c r="AE18" s="168"/>
      <c r="AF18" s="168"/>
      <c r="AG18" s="168"/>
      <c r="AH18" s="168"/>
      <c r="AI18" s="168"/>
      <c r="AJ18" s="176"/>
      <c r="AK18" s="1"/>
      <c r="AL18" s="1"/>
      <c r="AN18" s="1"/>
      <c r="AO18" s="21"/>
      <c r="AP18" s="1"/>
      <c r="AQ18" s="21"/>
    </row>
    <row r="19" spans="1:45" customFormat="1" ht="15" customHeight="1" thickBot="1" x14ac:dyDescent="0.2">
      <c r="D19" s="41" t="s">
        <v>8</v>
      </c>
      <c r="E19" s="950" t="s">
        <v>7</v>
      </c>
      <c r="F19" s="951"/>
      <c r="G19" s="951"/>
      <c r="H19" s="951"/>
      <c r="I19" s="952"/>
      <c r="J19" s="950" t="s">
        <v>6</v>
      </c>
      <c r="K19" s="951"/>
      <c r="L19" s="951"/>
      <c r="M19" s="952"/>
      <c r="N19" s="950">
        <v>1</v>
      </c>
      <c r="O19" s="951"/>
      <c r="P19" s="952"/>
      <c r="Q19" s="953">
        <v>2</v>
      </c>
      <c r="R19" s="954"/>
      <c r="S19" s="955"/>
      <c r="T19" s="953">
        <v>3</v>
      </c>
      <c r="U19" s="954"/>
      <c r="V19" s="955"/>
      <c r="W19" s="953">
        <v>4</v>
      </c>
      <c r="X19" s="954"/>
      <c r="Y19" s="954"/>
      <c r="Z19" s="118" t="s">
        <v>2</v>
      </c>
      <c r="AA19" s="164" t="s">
        <v>1</v>
      </c>
      <c r="AB19" s="61"/>
      <c r="AC19" s="61"/>
      <c r="AD19" s="61"/>
      <c r="AE19" s="179" t="s">
        <v>282</v>
      </c>
      <c r="AF19" s="169"/>
      <c r="AG19" s="169"/>
      <c r="AH19" s="169"/>
      <c r="AI19" s="169"/>
      <c r="AJ19" s="176"/>
      <c r="AK19" s="1"/>
      <c r="AL19" s="1"/>
      <c r="AM19" s="27"/>
      <c r="AN19" s="1"/>
      <c r="AO19" s="3"/>
      <c r="AP19" s="34"/>
      <c r="AQ19" s="3"/>
    </row>
    <row r="20" spans="1:45" customFormat="1" ht="15" customHeight="1" x14ac:dyDescent="0.4">
      <c r="D20" s="873">
        <v>1</v>
      </c>
      <c r="E20" s="874" t="s">
        <v>68</v>
      </c>
      <c r="F20" s="875"/>
      <c r="G20" s="875"/>
      <c r="H20" s="875"/>
      <c r="I20" s="876"/>
      <c r="J20" s="726" t="s">
        <v>69</v>
      </c>
      <c r="K20" s="727"/>
      <c r="L20" s="727"/>
      <c r="M20" s="728"/>
      <c r="N20" s="907"/>
      <c r="O20" s="908"/>
      <c r="P20" s="909"/>
      <c r="Q20" s="910"/>
      <c r="R20" s="147"/>
      <c r="S20" s="912"/>
      <c r="T20" s="910"/>
      <c r="U20" s="147"/>
      <c r="V20" s="912"/>
      <c r="W20" s="910"/>
      <c r="X20" s="147"/>
      <c r="Y20" s="912"/>
      <c r="Z20" s="805"/>
      <c r="AA20" s="807"/>
      <c r="AB20" s="61"/>
      <c r="AC20" s="61"/>
      <c r="AD20" s="61"/>
      <c r="AE20" s="178" t="s">
        <v>16</v>
      </c>
      <c r="AF20" s="170"/>
      <c r="AG20" s="170"/>
      <c r="AH20" s="170"/>
      <c r="AI20" s="168"/>
      <c r="AJ20" s="176"/>
      <c r="AK20" s="1"/>
      <c r="AL20" s="1"/>
      <c r="AN20" s="1"/>
      <c r="AO20" s="3"/>
      <c r="AQ20" s="3"/>
    </row>
    <row r="21" spans="1:45" ht="15" customHeight="1" x14ac:dyDescent="0.4">
      <c r="A21"/>
      <c r="D21" s="855"/>
      <c r="E21" s="856" t="s">
        <v>70</v>
      </c>
      <c r="F21" s="857"/>
      <c r="G21" s="857"/>
      <c r="H21" s="857"/>
      <c r="I21" s="858"/>
      <c r="J21" s="712" t="s">
        <v>69</v>
      </c>
      <c r="K21" s="713"/>
      <c r="L21" s="713"/>
      <c r="M21" s="714"/>
      <c r="N21" s="907"/>
      <c r="O21" s="908"/>
      <c r="P21" s="909"/>
      <c r="Q21" s="911"/>
      <c r="R21" s="148"/>
      <c r="S21" s="913"/>
      <c r="T21" s="911"/>
      <c r="U21" s="148"/>
      <c r="V21" s="913"/>
      <c r="W21" s="897"/>
      <c r="X21" s="149"/>
      <c r="Y21" s="898"/>
      <c r="Z21" s="806"/>
      <c r="AA21" s="808"/>
      <c r="AB21" s="61"/>
      <c r="AC21" s="61"/>
      <c r="AD21" s="61"/>
      <c r="AE21" s="178" t="s">
        <v>277</v>
      </c>
      <c r="AF21" s="171"/>
      <c r="AG21" s="172"/>
      <c r="AH21" s="171"/>
      <c r="AI21" s="168"/>
      <c r="AJ21" s="176"/>
      <c r="AM21"/>
      <c r="AO21" s="8"/>
      <c r="AP21"/>
      <c r="AQ21" s="8"/>
      <c r="AR21"/>
      <c r="AS21"/>
    </row>
    <row r="22" spans="1:45" ht="15" customHeight="1" x14ac:dyDescent="0.4">
      <c r="A22"/>
      <c r="D22" s="836">
        <v>2</v>
      </c>
      <c r="E22" s="838" t="s">
        <v>71</v>
      </c>
      <c r="F22" s="839"/>
      <c r="G22" s="839"/>
      <c r="H22" s="839"/>
      <c r="I22" s="840"/>
      <c r="J22" s="682" t="s">
        <v>72</v>
      </c>
      <c r="K22" s="683"/>
      <c r="L22" s="683"/>
      <c r="M22" s="684"/>
      <c r="N22" s="887"/>
      <c r="O22" s="150"/>
      <c r="P22" s="885"/>
      <c r="Q22" s="889"/>
      <c r="R22" s="890"/>
      <c r="S22" s="900"/>
      <c r="T22" s="887"/>
      <c r="U22" s="150"/>
      <c r="V22" s="885"/>
      <c r="W22" s="887"/>
      <c r="X22" s="150"/>
      <c r="Y22" s="885"/>
      <c r="Z22" s="783"/>
      <c r="AA22" s="791"/>
      <c r="AB22" s="61"/>
      <c r="AC22" s="61"/>
      <c r="AD22" s="61"/>
      <c r="AE22" s="178" t="s">
        <v>272</v>
      </c>
      <c r="AF22" s="171"/>
      <c r="AG22" s="172"/>
      <c r="AH22" s="171"/>
      <c r="AI22" s="168"/>
      <c r="AJ22" s="176"/>
      <c r="AM22"/>
      <c r="AO22" s="8"/>
      <c r="AP22"/>
      <c r="AQ22" s="8"/>
      <c r="AR22"/>
      <c r="AS22"/>
    </row>
    <row r="23" spans="1:45" ht="15" customHeight="1" x14ac:dyDescent="0.4">
      <c r="A23"/>
      <c r="D23" s="855"/>
      <c r="E23" s="856" t="s">
        <v>73</v>
      </c>
      <c r="F23" s="857"/>
      <c r="G23" s="857"/>
      <c r="H23" s="857"/>
      <c r="I23" s="858"/>
      <c r="J23" s="712" t="s">
        <v>58</v>
      </c>
      <c r="K23" s="713"/>
      <c r="L23" s="713"/>
      <c r="M23" s="714"/>
      <c r="N23" s="897"/>
      <c r="O23" s="148"/>
      <c r="P23" s="898"/>
      <c r="Q23" s="901"/>
      <c r="R23" s="902"/>
      <c r="S23" s="903"/>
      <c r="T23" s="897"/>
      <c r="U23" s="149"/>
      <c r="V23" s="898"/>
      <c r="W23" s="897"/>
      <c r="X23" s="149"/>
      <c r="Y23" s="898"/>
      <c r="Z23" s="784"/>
      <c r="AA23" s="792"/>
      <c r="AB23" s="61"/>
      <c r="AC23" s="61"/>
      <c r="AD23" s="61"/>
      <c r="AE23" s="178" t="s">
        <v>273</v>
      </c>
      <c r="AF23" s="171"/>
      <c r="AG23" s="172"/>
      <c r="AH23" s="171"/>
      <c r="AI23" s="168"/>
      <c r="AJ23" s="176"/>
      <c r="AM23"/>
      <c r="AO23" s="8"/>
      <c r="AP23"/>
      <c r="AQ23" s="8"/>
      <c r="AR23"/>
      <c r="AS23"/>
    </row>
    <row r="24" spans="1:45" ht="15" customHeight="1" x14ac:dyDescent="0.4">
      <c r="A24"/>
      <c r="D24" s="836">
        <v>3</v>
      </c>
      <c r="E24" s="838" t="s">
        <v>74</v>
      </c>
      <c r="F24" s="839"/>
      <c r="G24" s="839"/>
      <c r="H24" s="839"/>
      <c r="I24" s="840"/>
      <c r="J24" s="479" t="s">
        <v>66</v>
      </c>
      <c r="K24" s="480"/>
      <c r="L24" s="480"/>
      <c r="M24" s="481"/>
      <c r="N24" s="887"/>
      <c r="O24" s="150"/>
      <c r="P24" s="885"/>
      <c r="Q24" s="887"/>
      <c r="R24" s="150"/>
      <c r="S24" s="885"/>
      <c r="T24" s="889"/>
      <c r="U24" s="890"/>
      <c r="V24" s="900"/>
      <c r="W24" s="887"/>
      <c r="X24" s="150"/>
      <c r="Y24" s="885"/>
      <c r="Z24" s="783"/>
      <c r="AA24" s="791"/>
      <c r="AB24" s="61"/>
      <c r="AC24" s="61"/>
      <c r="AD24" s="61"/>
      <c r="AE24" s="178" t="s">
        <v>274</v>
      </c>
      <c r="AF24" s="170"/>
      <c r="AG24" s="174"/>
      <c r="AH24" s="170"/>
      <c r="AI24" s="168"/>
      <c r="AJ24" s="176"/>
      <c r="AM24"/>
      <c r="AO24" s="8"/>
      <c r="AP24"/>
      <c r="AQ24" s="8"/>
      <c r="AR24"/>
      <c r="AS24"/>
    </row>
    <row r="25" spans="1:45" ht="15" customHeight="1" x14ac:dyDescent="0.4">
      <c r="A25"/>
      <c r="D25" s="855"/>
      <c r="E25" s="702" t="s">
        <v>75</v>
      </c>
      <c r="F25" s="703"/>
      <c r="G25" s="703"/>
      <c r="H25" s="703"/>
      <c r="I25" s="704"/>
      <c r="J25" s="496" t="s">
        <v>66</v>
      </c>
      <c r="K25" s="497"/>
      <c r="L25" s="497"/>
      <c r="M25" s="498"/>
      <c r="N25" s="897"/>
      <c r="O25" s="151"/>
      <c r="P25" s="898"/>
      <c r="Q25" s="897"/>
      <c r="R25" s="151"/>
      <c r="S25" s="898"/>
      <c r="T25" s="901"/>
      <c r="U25" s="902"/>
      <c r="V25" s="903"/>
      <c r="W25" s="897"/>
      <c r="X25" s="149"/>
      <c r="Y25" s="898"/>
      <c r="Z25" s="784"/>
      <c r="AA25" s="792"/>
      <c r="AB25" s="61"/>
      <c r="AC25" s="61"/>
      <c r="AD25" s="61"/>
      <c r="AE25" s="178" t="s">
        <v>275</v>
      </c>
      <c r="AF25" s="171"/>
      <c r="AG25" s="172"/>
      <c r="AH25" s="171"/>
      <c r="AI25" s="168"/>
      <c r="AJ25" s="176"/>
      <c r="AM25"/>
      <c r="AO25" s="8"/>
      <c r="AP25"/>
      <c r="AQ25" s="8"/>
      <c r="AR25"/>
      <c r="AS25"/>
    </row>
    <row r="26" spans="1:45" ht="15" customHeight="1" x14ac:dyDescent="0.4">
      <c r="A26"/>
      <c r="D26" s="836">
        <v>4</v>
      </c>
      <c r="E26" s="838" t="s">
        <v>76</v>
      </c>
      <c r="F26" s="839"/>
      <c r="G26" s="839"/>
      <c r="H26" s="839"/>
      <c r="I26" s="840"/>
      <c r="J26" s="715" t="s">
        <v>77</v>
      </c>
      <c r="K26" s="716"/>
      <c r="L26" s="716"/>
      <c r="M26" s="717"/>
      <c r="N26" s="887"/>
      <c r="O26" s="150"/>
      <c r="P26" s="885"/>
      <c r="Q26" s="887"/>
      <c r="R26" s="150"/>
      <c r="S26" s="885"/>
      <c r="T26" s="887"/>
      <c r="U26" s="150"/>
      <c r="V26" s="885"/>
      <c r="W26" s="889"/>
      <c r="X26" s="890"/>
      <c r="Y26" s="931"/>
      <c r="Z26" s="783"/>
      <c r="AA26" s="791"/>
      <c r="AB26" s="61"/>
      <c r="AC26" s="61"/>
      <c r="AD26" s="61"/>
      <c r="AE26" s="178" t="s">
        <v>276</v>
      </c>
      <c r="AF26" s="171"/>
      <c r="AG26" s="172"/>
      <c r="AH26" s="171"/>
      <c r="AI26" s="168"/>
      <c r="AJ26" s="176"/>
      <c r="AM26"/>
      <c r="AO26" s="8"/>
      <c r="AP26"/>
      <c r="AQ26" s="8"/>
      <c r="AR26"/>
      <c r="AS26"/>
    </row>
    <row r="27" spans="1:45" ht="15" customHeight="1" thickBot="1" x14ac:dyDescent="0.2">
      <c r="A27"/>
      <c r="D27" s="837"/>
      <c r="E27" s="841" t="s">
        <v>78</v>
      </c>
      <c r="F27" s="842"/>
      <c r="G27" s="842"/>
      <c r="H27" s="842"/>
      <c r="I27" s="843"/>
      <c r="J27" s="734" t="s">
        <v>77</v>
      </c>
      <c r="K27" s="735"/>
      <c r="L27" s="735"/>
      <c r="M27" s="736"/>
      <c r="N27" s="888"/>
      <c r="O27" s="152"/>
      <c r="P27" s="886"/>
      <c r="Q27" s="888"/>
      <c r="R27" s="153"/>
      <c r="S27" s="886"/>
      <c r="T27" s="888"/>
      <c r="U27" s="153"/>
      <c r="V27" s="886"/>
      <c r="W27" s="891"/>
      <c r="X27" s="892"/>
      <c r="Y27" s="932"/>
      <c r="Z27" s="800"/>
      <c r="AA27" s="801"/>
      <c r="AB27" s="61"/>
      <c r="AC27" s="61"/>
      <c r="AD27" s="61"/>
      <c r="AE27" s="173"/>
      <c r="AF27" s="173"/>
      <c r="AG27" s="173"/>
      <c r="AH27" s="173"/>
      <c r="AI27" s="168"/>
      <c r="AJ27" s="176"/>
      <c r="AM27"/>
      <c r="AO27" s="8"/>
      <c r="AP27"/>
      <c r="AQ27" s="8"/>
      <c r="AR27"/>
      <c r="AS27"/>
    </row>
    <row r="28" spans="1:45" ht="15" customHeight="1" x14ac:dyDescent="0.15">
      <c r="D28" s="8"/>
      <c r="E28" s="10"/>
      <c r="F28" s="10"/>
      <c r="G28" s="10"/>
      <c r="H28" s="10"/>
      <c r="I28" s="10"/>
      <c r="J28" s="22"/>
      <c r="K28" s="10"/>
      <c r="L28" s="10"/>
      <c r="M28" s="10"/>
      <c r="N28" s="9"/>
      <c r="O28" s="2"/>
      <c r="P28" s="9"/>
      <c r="Q28" s="9"/>
      <c r="R28" s="2"/>
      <c r="S28" s="9"/>
      <c r="T28" s="9"/>
      <c r="U28" s="2"/>
      <c r="V28" s="9"/>
      <c r="W28" s="9"/>
      <c r="X28" s="9"/>
      <c r="Y28" s="9"/>
      <c r="Z28" s="2"/>
      <c r="AA28" s="2"/>
      <c r="AB28" s="8"/>
      <c r="AC28" s="8"/>
      <c r="AD28" s="2"/>
      <c r="AE28" s="173"/>
      <c r="AF28" s="173"/>
      <c r="AG28" s="173"/>
      <c r="AH28" s="173"/>
      <c r="AI28" s="168"/>
      <c r="AJ28" s="176"/>
      <c r="AM28"/>
      <c r="AO28" s="8"/>
      <c r="AQ28" s="8"/>
      <c r="AR28"/>
      <c r="AS28"/>
    </row>
    <row r="29" spans="1:45" ht="15" customHeight="1" x14ac:dyDescent="0.15">
      <c r="D29" s="8"/>
      <c r="E29" s="10"/>
      <c r="F29" s="10"/>
      <c r="G29" s="10"/>
      <c r="H29" s="10"/>
      <c r="I29" s="10"/>
      <c r="J29" s="22"/>
      <c r="K29" s="10"/>
      <c r="L29" s="10"/>
      <c r="M29" s="10"/>
      <c r="N29" s="9"/>
      <c r="O29" s="2"/>
      <c r="P29" s="9"/>
      <c r="Q29" s="9"/>
      <c r="R29" s="2"/>
      <c r="S29" s="9"/>
      <c r="T29" s="9"/>
      <c r="U29" s="2"/>
      <c r="V29" s="9"/>
      <c r="W29" s="9"/>
      <c r="X29" s="9"/>
      <c r="Y29" s="9"/>
      <c r="Z29" s="2"/>
      <c r="AA29" s="2"/>
      <c r="AB29" s="8"/>
      <c r="AC29" s="8"/>
      <c r="AD29" s="2"/>
      <c r="AE29" s="173"/>
      <c r="AF29" s="173"/>
      <c r="AG29" s="173"/>
      <c r="AH29" s="173"/>
      <c r="AI29" s="168"/>
      <c r="AJ29" s="176"/>
      <c r="AM29"/>
      <c r="AO29" s="8"/>
      <c r="AQ29" s="8"/>
      <c r="AR29"/>
      <c r="AS29"/>
    </row>
    <row r="30" spans="1:45" ht="15" customHeight="1" x14ac:dyDescent="0.15">
      <c r="D30" s="8"/>
      <c r="E30" s="10"/>
      <c r="F30" s="10"/>
      <c r="G30" s="10"/>
      <c r="H30" s="10"/>
      <c r="I30" s="10"/>
      <c r="J30" s="22"/>
      <c r="K30" s="10"/>
      <c r="L30" s="10"/>
      <c r="M30" s="10"/>
      <c r="N30" s="9"/>
      <c r="O30" s="2"/>
      <c r="P30" s="9"/>
      <c r="Q30" s="9"/>
      <c r="R30" s="2"/>
      <c r="S30" s="9"/>
      <c r="T30" s="9"/>
      <c r="U30" s="2"/>
      <c r="V30" s="9"/>
      <c r="W30" s="9"/>
      <c r="X30" s="9"/>
      <c r="Y30" s="9"/>
      <c r="Z30" s="2"/>
      <c r="AA30" s="2"/>
      <c r="AB30" s="8"/>
      <c r="AC30" s="8"/>
      <c r="AD30" s="2"/>
      <c r="AE30" s="173"/>
      <c r="AF30" s="173"/>
      <c r="AG30" s="173"/>
      <c r="AH30" s="173"/>
      <c r="AI30" s="168"/>
      <c r="AJ30" s="176"/>
      <c r="AM30"/>
      <c r="AO30" s="8"/>
      <c r="AQ30" s="8"/>
      <c r="AR30"/>
      <c r="AS30"/>
    </row>
    <row r="31" spans="1:45" ht="15" customHeight="1" thickBot="1" x14ac:dyDescent="0.2">
      <c r="D31" s="20" t="s">
        <v>10</v>
      </c>
      <c r="E31" s="32"/>
      <c r="F31" s="32"/>
      <c r="G31" s="32"/>
      <c r="H31" s="32"/>
      <c r="I31" s="32"/>
      <c r="J31" s="5"/>
      <c r="K31" s="5"/>
      <c r="L31" s="5"/>
      <c r="M31" s="5"/>
      <c r="N31" s="5"/>
      <c r="O31" s="5"/>
      <c r="P31" s="5"/>
      <c r="Q31" s="5"/>
      <c r="R31" s="4"/>
      <c r="S31" s="544" t="s">
        <v>9</v>
      </c>
      <c r="T31" s="544"/>
      <c r="U31" s="544"/>
      <c r="V31" s="544"/>
      <c r="W31" s="544"/>
      <c r="X31"/>
      <c r="Y31"/>
      <c r="Z31"/>
      <c r="AA31"/>
      <c r="AB31"/>
      <c r="AC31"/>
      <c r="AD31"/>
      <c r="AE31" s="168"/>
      <c r="AF31" s="168"/>
      <c r="AG31" s="168"/>
      <c r="AH31" s="168"/>
      <c r="AI31" s="168"/>
      <c r="AJ31" s="176"/>
      <c r="AM31"/>
      <c r="AO31" s="8"/>
      <c r="AQ31" s="8"/>
      <c r="AR31"/>
      <c r="AS31"/>
    </row>
    <row r="32" spans="1:45" ht="15" customHeight="1" thickBot="1" x14ac:dyDescent="0.2">
      <c r="A32"/>
      <c r="D32" s="41" t="s">
        <v>8</v>
      </c>
      <c r="E32" s="950" t="s">
        <v>7</v>
      </c>
      <c r="F32" s="951"/>
      <c r="G32" s="951"/>
      <c r="H32" s="951"/>
      <c r="I32" s="952"/>
      <c r="J32" s="950" t="s">
        <v>6</v>
      </c>
      <c r="K32" s="951"/>
      <c r="L32" s="951"/>
      <c r="M32" s="952"/>
      <c r="N32" s="950">
        <v>1</v>
      </c>
      <c r="O32" s="951"/>
      <c r="P32" s="952"/>
      <c r="Q32" s="953">
        <v>2</v>
      </c>
      <c r="R32" s="954"/>
      <c r="S32" s="955"/>
      <c r="T32" s="953">
        <v>3</v>
      </c>
      <c r="U32" s="954"/>
      <c r="V32" s="955"/>
      <c r="W32" s="953">
        <v>4</v>
      </c>
      <c r="X32" s="954"/>
      <c r="Y32" s="954"/>
      <c r="Z32" s="118" t="s">
        <v>2</v>
      </c>
      <c r="AA32" s="164" t="s">
        <v>1</v>
      </c>
      <c r="AB32" s="61"/>
      <c r="AC32" s="61"/>
      <c r="AD32" s="61"/>
      <c r="AE32" s="179" t="s">
        <v>283</v>
      </c>
      <c r="AF32" s="169"/>
      <c r="AG32" s="169"/>
      <c r="AH32" s="169"/>
      <c r="AI32" s="169"/>
      <c r="AJ32" s="176"/>
      <c r="AM32" s="27"/>
      <c r="AO32" s="8"/>
      <c r="AP32" s="34"/>
      <c r="AQ32" s="8"/>
      <c r="AR32"/>
      <c r="AS32"/>
    </row>
    <row r="33" spans="1:45" ht="15" customHeight="1" x14ac:dyDescent="0.4">
      <c r="A33"/>
      <c r="D33" s="873">
        <v>1</v>
      </c>
      <c r="E33" s="874" t="s">
        <v>79</v>
      </c>
      <c r="F33" s="875"/>
      <c r="G33" s="875"/>
      <c r="H33" s="875"/>
      <c r="I33" s="876"/>
      <c r="J33" s="726" t="s">
        <v>80</v>
      </c>
      <c r="K33" s="727"/>
      <c r="L33" s="727"/>
      <c r="M33" s="728"/>
      <c r="N33" s="907"/>
      <c r="O33" s="908"/>
      <c r="P33" s="909"/>
      <c r="Q33" s="910"/>
      <c r="R33" s="147"/>
      <c r="S33" s="912"/>
      <c r="T33" s="910"/>
      <c r="U33" s="147"/>
      <c r="V33" s="912"/>
      <c r="W33" s="910"/>
      <c r="X33" s="147"/>
      <c r="Y33" s="912"/>
      <c r="Z33" s="805"/>
      <c r="AA33" s="807"/>
      <c r="AB33" s="61"/>
      <c r="AC33" s="61"/>
      <c r="AD33" s="61"/>
      <c r="AE33" s="178" t="s">
        <v>16</v>
      </c>
      <c r="AF33" s="170"/>
      <c r="AG33" s="170"/>
      <c r="AH33" s="170"/>
      <c r="AI33" s="168"/>
      <c r="AJ33" s="176"/>
      <c r="AM33"/>
      <c r="AO33" s="8"/>
      <c r="AP33"/>
      <c r="AQ33" s="8"/>
      <c r="AR33"/>
      <c r="AS33"/>
    </row>
    <row r="34" spans="1:45" ht="15" customHeight="1" x14ac:dyDescent="0.4">
      <c r="A34"/>
      <c r="D34" s="855"/>
      <c r="E34" s="856" t="s">
        <v>81</v>
      </c>
      <c r="F34" s="857"/>
      <c r="G34" s="857"/>
      <c r="H34" s="857"/>
      <c r="I34" s="858"/>
      <c r="J34" s="712" t="s">
        <v>82</v>
      </c>
      <c r="K34" s="713"/>
      <c r="L34" s="713"/>
      <c r="M34" s="714"/>
      <c r="N34" s="907"/>
      <c r="O34" s="908"/>
      <c r="P34" s="909"/>
      <c r="Q34" s="911"/>
      <c r="R34" s="148"/>
      <c r="S34" s="913"/>
      <c r="T34" s="911"/>
      <c r="U34" s="148"/>
      <c r="V34" s="913"/>
      <c r="W34" s="897"/>
      <c r="X34" s="149"/>
      <c r="Y34" s="898"/>
      <c r="Z34" s="806"/>
      <c r="AA34" s="808"/>
      <c r="AB34" s="61"/>
      <c r="AC34" s="61"/>
      <c r="AD34" s="61"/>
      <c r="AE34" s="178" t="s">
        <v>277</v>
      </c>
      <c r="AF34" s="171"/>
      <c r="AG34" s="172"/>
      <c r="AH34" s="171"/>
      <c r="AI34" s="168"/>
      <c r="AJ34" s="176"/>
      <c r="AM34"/>
      <c r="AO34" s="8"/>
      <c r="AP34"/>
      <c r="AQ34" s="8"/>
      <c r="AR34"/>
      <c r="AS34"/>
    </row>
    <row r="35" spans="1:45" ht="15" customHeight="1" x14ac:dyDescent="0.4">
      <c r="A35"/>
      <c r="D35" s="836">
        <v>2</v>
      </c>
      <c r="E35" s="718" t="s">
        <v>91</v>
      </c>
      <c r="F35" s="719"/>
      <c r="G35" s="719"/>
      <c r="H35" s="719"/>
      <c r="I35" s="720"/>
      <c r="J35" s="721" t="s">
        <v>83</v>
      </c>
      <c r="K35" s="722"/>
      <c r="L35" s="722"/>
      <c r="M35" s="723"/>
      <c r="N35" s="887"/>
      <c r="O35" s="150"/>
      <c r="P35" s="885"/>
      <c r="Q35" s="889"/>
      <c r="R35" s="890"/>
      <c r="S35" s="900"/>
      <c r="T35" s="887"/>
      <c r="U35" s="150"/>
      <c r="V35" s="885"/>
      <c r="W35" s="887"/>
      <c r="X35" s="150"/>
      <c r="Y35" s="885"/>
      <c r="Z35" s="783"/>
      <c r="AA35" s="791"/>
      <c r="AB35" s="61"/>
      <c r="AC35" s="61"/>
      <c r="AD35" s="61"/>
      <c r="AE35" s="178" t="s">
        <v>272</v>
      </c>
      <c r="AF35" s="171"/>
      <c r="AG35" s="172"/>
      <c r="AH35" s="171"/>
      <c r="AI35" s="168"/>
      <c r="AJ35" s="176"/>
      <c r="AM35"/>
      <c r="AO35" s="8"/>
      <c r="AP35"/>
      <c r="AQ35" s="8"/>
      <c r="AR35"/>
      <c r="AS35"/>
    </row>
    <row r="36" spans="1:45" ht="15" customHeight="1" x14ac:dyDescent="0.4">
      <c r="A36"/>
      <c r="D36" s="855"/>
      <c r="E36" s="856" t="s">
        <v>84</v>
      </c>
      <c r="F36" s="857"/>
      <c r="G36" s="857"/>
      <c r="H36" s="857"/>
      <c r="I36" s="858"/>
      <c r="J36" s="712" t="s">
        <v>83</v>
      </c>
      <c r="K36" s="713"/>
      <c r="L36" s="713"/>
      <c r="M36" s="714"/>
      <c r="N36" s="897"/>
      <c r="O36" s="148"/>
      <c r="P36" s="898"/>
      <c r="Q36" s="901"/>
      <c r="R36" s="902"/>
      <c r="S36" s="903"/>
      <c r="T36" s="897"/>
      <c r="U36" s="149"/>
      <c r="V36" s="898"/>
      <c r="W36" s="897"/>
      <c r="X36" s="149"/>
      <c r="Y36" s="898"/>
      <c r="Z36" s="784"/>
      <c r="AA36" s="792"/>
      <c r="AB36" s="61"/>
      <c r="AC36" s="61"/>
      <c r="AD36" s="61"/>
      <c r="AE36" s="178" t="s">
        <v>273</v>
      </c>
      <c r="AF36" s="171"/>
      <c r="AG36" s="172"/>
      <c r="AH36" s="171"/>
      <c r="AI36" s="168"/>
      <c r="AJ36" s="176"/>
      <c r="AM36"/>
      <c r="AO36" s="8"/>
      <c r="AP36"/>
      <c r="AQ36" s="8"/>
      <c r="AR36"/>
      <c r="AS36"/>
    </row>
    <row r="37" spans="1:45" ht="15" customHeight="1" x14ac:dyDescent="0.4">
      <c r="A37"/>
      <c r="D37" s="836">
        <v>3</v>
      </c>
      <c r="E37" s="838" t="s">
        <v>85</v>
      </c>
      <c r="F37" s="839"/>
      <c r="G37" s="839"/>
      <c r="H37" s="839"/>
      <c r="I37" s="840"/>
      <c r="J37" s="715" t="s">
        <v>69</v>
      </c>
      <c r="K37" s="716"/>
      <c r="L37" s="716"/>
      <c r="M37" s="717"/>
      <c r="N37" s="887"/>
      <c r="O37" s="150"/>
      <c r="P37" s="885"/>
      <c r="Q37" s="887"/>
      <c r="R37" s="150"/>
      <c r="S37" s="885"/>
      <c r="T37" s="889"/>
      <c r="U37" s="890"/>
      <c r="V37" s="900"/>
      <c r="W37" s="887"/>
      <c r="X37" s="150"/>
      <c r="Y37" s="885"/>
      <c r="Z37" s="783"/>
      <c r="AA37" s="791"/>
      <c r="AB37" s="61"/>
      <c r="AC37" s="61"/>
      <c r="AD37" s="61"/>
      <c r="AE37" s="178" t="s">
        <v>274</v>
      </c>
      <c r="AF37" s="171"/>
      <c r="AG37" s="172"/>
      <c r="AH37" s="171"/>
      <c r="AI37" s="168"/>
      <c r="AJ37" s="176"/>
      <c r="AM37"/>
      <c r="AO37" s="8"/>
      <c r="AP37"/>
      <c r="AQ37" s="8"/>
      <c r="AR37"/>
      <c r="AS37"/>
    </row>
    <row r="38" spans="1:45" ht="15" customHeight="1" x14ac:dyDescent="0.4">
      <c r="A38"/>
      <c r="D38" s="855"/>
      <c r="E38" s="856" t="s">
        <v>86</v>
      </c>
      <c r="F38" s="857"/>
      <c r="G38" s="857"/>
      <c r="H38" s="857"/>
      <c r="I38" s="858"/>
      <c r="J38" s="712" t="s">
        <v>69</v>
      </c>
      <c r="K38" s="713"/>
      <c r="L38" s="713"/>
      <c r="M38" s="714"/>
      <c r="N38" s="897"/>
      <c r="O38" s="151"/>
      <c r="P38" s="898"/>
      <c r="Q38" s="897"/>
      <c r="R38" s="151"/>
      <c r="S38" s="898"/>
      <c r="T38" s="901"/>
      <c r="U38" s="902"/>
      <c r="V38" s="903"/>
      <c r="W38" s="897"/>
      <c r="X38" s="149"/>
      <c r="Y38" s="898"/>
      <c r="Z38" s="784"/>
      <c r="AA38" s="792"/>
      <c r="AB38" s="61"/>
      <c r="AC38" s="61"/>
      <c r="AD38" s="61"/>
      <c r="AE38" s="178" t="s">
        <v>275</v>
      </c>
      <c r="AF38" s="171"/>
      <c r="AG38" s="172"/>
      <c r="AH38" s="171"/>
      <c r="AI38" s="168"/>
      <c r="AJ38" s="176"/>
      <c r="AM38"/>
      <c r="AO38" s="8"/>
      <c r="AP38"/>
      <c r="AQ38" s="8"/>
      <c r="AR38"/>
      <c r="AS38"/>
    </row>
    <row r="39" spans="1:45" ht="15" customHeight="1" x14ac:dyDescent="0.4">
      <c r="A39"/>
      <c r="D39" s="836">
        <v>4</v>
      </c>
      <c r="E39" s="699" t="s">
        <v>87</v>
      </c>
      <c r="F39" s="700"/>
      <c r="G39" s="700"/>
      <c r="H39" s="700"/>
      <c r="I39" s="701"/>
      <c r="J39" s="715" t="s">
        <v>88</v>
      </c>
      <c r="K39" s="716"/>
      <c r="L39" s="716"/>
      <c r="M39" s="717"/>
      <c r="N39" s="887"/>
      <c r="O39" s="150"/>
      <c r="P39" s="885"/>
      <c r="Q39" s="887"/>
      <c r="R39" s="150"/>
      <c r="S39" s="885"/>
      <c r="T39" s="887"/>
      <c r="U39" s="150"/>
      <c r="V39" s="885"/>
      <c r="W39" s="889"/>
      <c r="X39" s="890"/>
      <c r="Y39" s="931"/>
      <c r="Z39" s="783"/>
      <c r="AA39" s="791"/>
      <c r="AB39" s="61"/>
      <c r="AC39" s="61"/>
      <c r="AD39" s="61"/>
      <c r="AE39" s="178" t="s">
        <v>276</v>
      </c>
      <c r="AF39" s="171"/>
      <c r="AG39" s="172"/>
      <c r="AH39" s="171"/>
      <c r="AI39" s="168"/>
      <c r="AJ39" s="176"/>
      <c r="AM39"/>
      <c r="AO39" s="8"/>
      <c r="AP39"/>
      <c r="AQ39" s="8"/>
      <c r="AR39"/>
      <c r="AS39"/>
    </row>
    <row r="40" spans="1:45" ht="15" customHeight="1" thickBot="1" x14ac:dyDescent="0.2">
      <c r="A40"/>
      <c r="D40" s="837"/>
      <c r="E40" s="841" t="s">
        <v>90</v>
      </c>
      <c r="F40" s="842"/>
      <c r="G40" s="842"/>
      <c r="H40" s="842"/>
      <c r="I40" s="843"/>
      <c r="J40" s="734" t="s">
        <v>89</v>
      </c>
      <c r="K40" s="735"/>
      <c r="L40" s="735"/>
      <c r="M40" s="736"/>
      <c r="N40" s="888"/>
      <c r="O40" s="152"/>
      <c r="P40" s="886"/>
      <c r="Q40" s="888"/>
      <c r="R40" s="153"/>
      <c r="S40" s="886"/>
      <c r="T40" s="888"/>
      <c r="U40" s="153"/>
      <c r="V40" s="886"/>
      <c r="W40" s="891"/>
      <c r="X40" s="892"/>
      <c r="Y40" s="932"/>
      <c r="Z40" s="800"/>
      <c r="AA40" s="801"/>
      <c r="AB40" s="61"/>
      <c r="AC40" s="61"/>
      <c r="AD40" s="61"/>
      <c r="AE40" s="8"/>
      <c r="AF40" s="8"/>
      <c r="AG40" s="8"/>
      <c r="AH40" s="8"/>
      <c r="AI40"/>
      <c r="AM40"/>
      <c r="AO40" s="8"/>
      <c r="AP40"/>
      <c r="AQ40" s="8"/>
      <c r="AR40"/>
      <c r="AS40"/>
    </row>
    <row r="41" spans="1:45" ht="14.25" customHeight="1" x14ac:dyDescent="0.15">
      <c r="D41" s="8"/>
      <c r="E41" s="10"/>
      <c r="F41" s="10"/>
      <c r="G41" s="10"/>
      <c r="H41" s="10"/>
      <c r="I41" s="10"/>
      <c r="J41" s="22"/>
      <c r="K41" s="10"/>
      <c r="L41" s="10"/>
      <c r="M41" s="10"/>
      <c r="N41" s="9"/>
      <c r="O41" s="2"/>
      <c r="P41" s="9"/>
      <c r="Q41" s="9"/>
      <c r="R41" s="2"/>
      <c r="S41" s="9"/>
      <c r="T41" s="9"/>
      <c r="U41" s="2"/>
      <c r="V41" s="9"/>
      <c r="W41" s="9"/>
      <c r="X41" s="9"/>
      <c r="Y41" s="9"/>
      <c r="Z41" s="2"/>
      <c r="AA41" s="2"/>
      <c r="AB41" s="8"/>
      <c r="AC41" s="8"/>
      <c r="AD41" s="2"/>
      <c r="AE41" s="8"/>
      <c r="AF41" s="8"/>
      <c r="AG41" s="8"/>
      <c r="AH41" s="8"/>
      <c r="AI41"/>
      <c r="AM41"/>
      <c r="AO41" s="8"/>
      <c r="AP41" s="8"/>
      <c r="AQ41" s="8"/>
      <c r="AR41"/>
      <c r="AS41"/>
    </row>
    <row r="42" spans="1:45" ht="14.25" customHeight="1" x14ac:dyDescent="0.15">
      <c r="AO42" s="8"/>
      <c r="AP42" s="8"/>
      <c r="AQ42" s="8"/>
      <c r="AR42"/>
      <c r="AS42"/>
    </row>
    <row r="43" spans="1:45" ht="14.25" customHeight="1" x14ac:dyDescent="0.15">
      <c r="D43" s="8"/>
      <c r="E43" s="40"/>
      <c r="F43" s="10"/>
      <c r="G43" s="10"/>
      <c r="H43" s="10"/>
      <c r="I43" s="10"/>
      <c r="J43" s="30"/>
      <c r="K43" s="30"/>
      <c r="L43" s="30"/>
      <c r="M43" s="30"/>
      <c r="N43" s="9"/>
      <c r="O43" s="2"/>
      <c r="P43" s="9"/>
      <c r="Q43" s="9"/>
      <c r="R43" s="2"/>
      <c r="S43" s="9"/>
      <c r="T43" s="9"/>
      <c r="U43" s="2"/>
      <c r="V43" s="9"/>
      <c r="W43" s="9"/>
      <c r="X43" s="2"/>
      <c r="Y43" s="9"/>
      <c r="Z43" s="9"/>
      <c r="AA43" s="2"/>
      <c r="AB43" s="9"/>
      <c r="AC43" s="9"/>
      <c r="AD43" s="9"/>
      <c r="AE43" s="9"/>
      <c r="AF43" s="7"/>
      <c r="AG43" s="7"/>
      <c r="AH43" s="8"/>
      <c r="AI43" s="8"/>
      <c r="AJ43" s="7"/>
      <c r="AK43" s="7"/>
      <c r="AL43" s="7"/>
      <c r="AM43"/>
      <c r="AN43" s="8"/>
      <c r="AO43" s="8"/>
      <c r="AP43" s="8"/>
      <c r="AQ43" s="8"/>
      <c r="AR43"/>
      <c r="AS43"/>
    </row>
    <row r="44" spans="1:45" ht="14.25" customHeight="1" x14ac:dyDescent="0.15">
      <c r="D44" s="8"/>
      <c r="E44" s="40"/>
      <c r="F44" s="10"/>
      <c r="G44" s="10"/>
      <c r="H44" s="10"/>
      <c r="I44" s="10"/>
      <c r="J44" s="30"/>
      <c r="K44" s="30"/>
      <c r="L44" s="30"/>
      <c r="M44" s="30"/>
      <c r="N44" s="9"/>
      <c r="O44" s="2"/>
      <c r="P44" s="9"/>
      <c r="Q44" s="9"/>
      <c r="R44" s="2"/>
      <c r="S44" s="9"/>
      <c r="T44" s="9"/>
      <c r="U44" s="2"/>
      <c r="V44" s="9"/>
      <c r="W44" s="9"/>
      <c r="X44" s="2"/>
      <c r="Y44" s="9"/>
      <c r="Z44" s="9"/>
      <c r="AA44" s="2"/>
      <c r="AB44" s="9"/>
      <c r="AC44" s="9"/>
      <c r="AD44" s="9"/>
      <c r="AE44" s="9"/>
      <c r="AF44" s="7"/>
      <c r="AG44" s="7"/>
      <c r="AH44" s="8"/>
      <c r="AI44" s="8"/>
      <c r="AJ44" s="7"/>
      <c r="AK44" s="7"/>
      <c r="AL44" s="7"/>
      <c r="AM44"/>
      <c r="AN44" s="8"/>
      <c r="AO44" s="8"/>
      <c r="AP44" s="8"/>
      <c r="AQ44" s="8"/>
      <c r="AR44"/>
      <c r="AS44"/>
    </row>
    <row r="45" spans="1:45" ht="14.25" customHeight="1" x14ac:dyDescent="0.15">
      <c r="D45" s="8"/>
      <c r="E45" s="40"/>
      <c r="F45" s="10"/>
      <c r="G45" s="10"/>
      <c r="H45" s="10"/>
      <c r="I45" s="10"/>
      <c r="J45" s="30"/>
      <c r="K45" s="30"/>
      <c r="L45" s="30"/>
      <c r="M45" s="30"/>
      <c r="N45" s="9"/>
      <c r="O45" s="2"/>
      <c r="P45" s="9"/>
      <c r="Q45" s="9"/>
      <c r="R45" s="2"/>
      <c r="S45" s="9"/>
      <c r="T45" s="9"/>
      <c r="U45" s="2"/>
      <c r="V45" s="9"/>
      <c r="W45" s="9"/>
      <c r="X45" s="2"/>
      <c r="Y45" s="9"/>
      <c r="Z45" s="9"/>
      <c r="AA45" s="2"/>
      <c r="AB45" s="9"/>
      <c r="AC45" s="9"/>
      <c r="AD45" s="9"/>
      <c r="AE45" s="9"/>
      <c r="AF45" s="7"/>
      <c r="AG45" s="7"/>
      <c r="AH45" s="8"/>
      <c r="AI45" s="8"/>
      <c r="AJ45" s="7"/>
      <c r="AK45" s="7"/>
      <c r="AL45" s="7"/>
      <c r="AM45"/>
      <c r="AN45" s="8"/>
      <c r="AO45" s="8"/>
      <c r="AP45" s="8"/>
      <c r="AQ45" s="8"/>
      <c r="AR45"/>
      <c r="AS45"/>
    </row>
    <row r="46" spans="1:45" s="57" customFormat="1" ht="16.149999999999999" customHeight="1" x14ac:dyDescent="0.15">
      <c r="D46" s="58" t="s">
        <v>205</v>
      </c>
      <c r="E46" s="59"/>
      <c r="F46" s="59"/>
      <c r="G46" s="59"/>
      <c r="H46" s="60"/>
      <c r="I46" s="60"/>
      <c r="J46" s="60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45" s="57" customFormat="1" ht="16.149999999999999" customHeight="1" x14ac:dyDescent="0.15">
      <c r="D47" s="58"/>
      <c r="E47" s="59"/>
      <c r="F47" s="59"/>
      <c r="G47" s="59"/>
      <c r="H47" s="60"/>
      <c r="I47" s="60"/>
      <c r="J47" s="60"/>
      <c r="K47" s="60"/>
      <c r="L47" s="60"/>
      <c r="M47" s="60"/>
    </row>
    <row r="48" spans="1:45" s="61" customFormat="1" ht="16.149999999999999" customHeight="1" x14ac:dyDescent="0.15">
      <c r="D48" s="62" t="s">
        <v>258</v>
      </c>
      <c r="E48" s="63"/>
      <c r="F48" s="63"/>
      <c r="G48" s="63"/>
      <c r="H48" s="64"/>
      <c r="I48" s="64"/>
      <c r="J48" s="64"/>
      <c r="K48" s="64"/>
      <c r="L48" s="64"/>
      <c r="M48" s="64"/>
      <c r="N48" s="65"/>
    </row>
    <row r="49" spans="2:36" s="61" customFormat="1" ht="16.149999999999999" customHeight="1" x14ac:dyDescent="0.15"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2:36" s="61" customFormat="1" ht="16.149999999999999" customHeight="1" thickBot="1" x14ac:dyDescent="0.2">
      <c r="D50" s="67" t="s">
        <v>207</v>
      </c>
      <c r="E50" s="68"/>
      <c r="F50" s="68"/>
      <c r="G50" s="68"/>
      <c r="H50" s="68"/>
      <c r="I50" s="68"/>
      <c r="J50" s="69"/>
      <c r="K50" s="69"/>
      <c r="L50" s="69"/>
      <c r="M50" s="69"/>
      <c r="N50" s="69"/>
      <c r="O50" s="69"/>
      <c r="P50" s="69"/>
      <c r="Q50" s="69"/>
      <c r="R50" s="67"/>
      <c r="S50" s="70" t="s">
        <v>9</v>
      </c>
      <c r="T50" s="70"/>
      <c r="U50" s="70"/>
      <c r="V50" s="70"/>
    </row>
    <row r="51" spans="2:36" s="61" customFormat="1" ht="16.149999999999999" customHeight="1" thickBot="1" x14ac:dyDescent="0.2">
      <c r="D51" s="116" t="s">
        <v>8</v>
      </c>
      <c r="E51" s="705" t="s">
        <v>7</v>
      </c>
      <c r="F51" s="706"/>
      <c r="G51" s="706"/>
      <c r="H51" s="706"/>
      <c r="I51" s="707"/>
      <c r="J51" s="705" t="s">
        <v>6</v>
      </c>
      <c r="K51" s="706"/>
      <c r="L51" s="706"/>
      <c r="M51" s="707"/>
      <c r="N51" s="708" t="s">
        <v>208</v>
      </c>
      <c r="O51" s="709"/>
      <c r="P51" s="710"/>
      <c r="Q51" s="708" t="s">
        <v>209</v>
      </c>
      <c r="R51" s="709"/>
      <c r="S51" s="710"/>
      <c r="T51" s="708" t="s">
        <v>210</v>
      </c>
      <c r="U51" s="709"/>
      <c r="V51" s="710"/>
      <c r="W51" s="118" t="s">
        <v>2</v>
      </c>
      <c r="X51" s="164" t="s">
        <v>1</v>
      </c>
      <c r="AE51" s="813" t="s">
        <v>211</v>
      </c>
      <c r="AF51" s="813"/>
      <c r="AG51" s="813"/>
      <c r="AH51" s="357" t="s">
        <v>256</v>
      </c>
      <c r="AI51" s="357"/>
      <c r="AJ51" s="109"/>
    </row>
    <row r="52" spans="2:36" s="61" customFormat="1" ht="16.149999999999999" customHeight="1" x14ac:dyDescent="0.15">
      <c r="B52" s="79"/>
      <c r="D52" s="358" t="s">
        <v>208</v>
      </c>
      <c r="E52" s="420" t="s">
        <v>357</v>
      </c>
      <c r="F52" s="421"/>
      <c r="G52" s="421"/>
      <c r="H52" s="421"/>
      <c r="I52" s="422"/>
      <c r="J52" s="436" t="s">
        <v>358</v>
      </c>
      <c r="K52" s="437"/>
      <c r="L52" s="437"/>
      <c r="M52" s="438"/>
      <c r="N52" s="809"/>
      <c r="O52" s="810"/>
      <c r="P52" s="811"/>
      <c r="Q52" s="804"/>
      <c r="R52" s="138"/>
      <c r="S52" s="802"/>
      <c r="T52" s="804"/>
      <c r="U52" s="138"/>
      <c r="V52" s="802"/>
      <c r="W52" s="805"/>
      <c r="X52" s="807"/>
      <c r="AE52" s="83" t="s">
        <v>16</v>
      </c>
      <c r="AF52" s="82"/>
      <c r="AG52" s="82"/>
      <c r="AH52" s="82"/>
    </row>
    <row r="53" spans="2:36" s="61" customFormat="1" ht="16.149999999999999" customHeight="1" x14ac:dyDescent="0.15">
      <c r="B53" s="79"/>
      <c r="D53" s="359"/>
      <c r="E53" s="351" t="s">
        <v>359</v>
      </c>
      <c r="F53" s="352"/>
      <c r="G53" s="352"/>
      <c r="H53" s="352"/>
      <c r="I53" s="353"/>
      <c r="J53" s="354" t="s">
        <v>358</v>
      </c>
      <c r="K53" s="355"/>
      <c r="L53" s="355"/>
      <c r="M53" s="356"/>
      <c r="N53" s="809"/>
      <c r="O53" s="810"/>
      <c r="P53" s="811"/>
      <c r="Q53" s="812"/>
      <c r="R53" s="139"/>
      <c r="S53" s="803"/>
      <c r="T53" s="812"/>
      <c r="U53" s="139"/>
      <c r="V53" s="803"/>
      <c r="W53" s="806"/>
      <c r="X53" s="808"/>
      <c r="AE53" s="793" t="s">
        <v>207</v>
      </c>
      <c r="AF53" s="793"/>
      <c r="AG53" s="85" t="s">
        <v>208</v>
      </c>
      <c r="AH53" s="86" t="s">
        <v>212</v>
      </c>
      <c r="AI53" s="85" t="s">
        <v>209</v>
      </c>
      <c r="AJ53" s="85"/>
    </row>
    <row r="54" spans="2:36" s="61" customFormat="1" ht="16.149999999999999" customHeight="1" x14ac:dyDescent="0.15">
      <c r="B54" s="79"/>
      <c r="D54" s="327" t="s">
        <v>209</v>
      </c>
      <c r="E54" s="329" t="s">
        <v>360</v>
      </c>
      <c r="F54" s="330"/>
      <c r="G54" s="330"/>
      <c r="H54" s="330"/>
      <c r="I54" s="331"/>
      <c r="J54" s="348" t="s">
        <v>361</v>
      </c>
      <c r="K54" s="349"/>
      <c r="L54" s="349"/>
      <c r="M54" s="350"/>
      <c r="N54" s="779"/>
      <c r="O54" s="140"/>
      <c r="P54" s="781"/>
      <c r="Q54" s="785"/>
      <c r="R54" s="786"/>
      <c r="S54" s="787"/>
      <c r="T54" s="779"/>
      <c r="U54" s="140"/>
      <c r="V54" s="781"/>
      <c r="W54" s="783"/>
      <c r="X54" s="791"/>
      <c r="AE54" s="793" t="s">
        <v>214</v>
      </c>
      <c r="AF54" s="793"/>
      <c r="AG54" s="85" t="s">
        <v>209</v>
      </c>
      <c r="AH54" s="86" t="s">
        <v>212</v>
      </c>
      <c r="AI54" s="85" t="s">
        <v>210</v>
      </c>
      <c r="AJ54" s="85"/>
    </row>
    <row r="55" spans="2:36" s="61" customFormat="1" ht="16.149999999999999" customHeight="1" x14ac:dyDescent="0.15">
      <c r="B55" s="79"/>
      <c r="D55" s="359"/>
      <c r="E55" s="351" t="s">
        <v>362</v>
      </c>
      <c r="F55" s="352"/>
      <c r="G55" s="352"/>
      <c r="H55" s="352"/>
      <c r="I55" s="353"/>
      <c r="J55" s="354" t="s">
        <v>361</v>
      </c>
      <c r="K55" s="355"/>
      <c r="L55" s="355"/>
      <c r="M55" s="356"/>
      <c r="N55" s="780"/>
      <c r="O55" s="139"/>
      <c r="P55" s="782"/>
      <c r="Q55" s="788"/>
      <c r="R55" s="789"/>
      <c r="S55" s="790"/>
      <c r="T55" s="780"/>
      <c r="U55" s="141"/>
      <c r="V55" s="782"/>
      <c r="W55" s="784"/>
      <c r="X55" s="792"/>
      <c r="AE55" s="793" t="s">
        <v>215</v>
      </c>
      <c r="AF55" s="793"/>
      <c r="AG55" s="85" t="s">
        <v>208</v>
      </c>
      <c r="AH55" s="86" t="s">
        <v>212</v>
      </c>
      <c r="AI55" s="85" t="s">
        <v>210</v>
      </c>
      <c r="AJ55" s="85"/>
    </row>
    <row r="56" spans="2:36" s="61" customFormat="1" ht="16.149999999999999" customHeight="1" x14ac:dyDescent="0.15">
      <c r="B56" s="79"/>
      <c r="D56" s="327" t="s">
        <v>210</v>
      </c>
      <c r="E56" s="329" t="s">
        <v>363</v>
      </c>
      <c r="F56" s="330"/>
      <c r="G56" s="330"/>
      <c r="H56" s="330"/>
      <c r="I56" s="331"/>
      <c r="J56" s="348" t="s">
        <v>18</v>
      </c>
      <c r="K56" s="349"/>
      <c r="L56" s="349"/>
      <c r="M56" s="350"/>
      <c r="N56" s="779"/>
      <c r="O56" s="140"/>
      <c r="P56" s="781"/>
      <c r="Q56" s="779"/>
      <c r="R56" s="140"/>
      <c r="S56" s="781"/>
      <c r="T56" s="785"/>
      <c r="U56" s="786"/>
      <c r="V56" s="787"/>
      <c r="W56" s="783"/>
      <c r="X56" s="791"/>
      <c r="AE56" s="83"/>
      <c r="AF56" s="88"/>
      <c r="AG56" s="88"/>
      <c r="AH56" s="88"/>
    </row>
    <row r="57" spans="2:36" s="61" customFormat="1" ht="16.149999999999999" customHeight="1" thickBot="1" x14ac:dyDescent="0.2">
      <c r="B57" s="79"/>
      <c r="D57" s="328"/>
      <c r="E57" s="439" t="s">
        <v>364</v>
      </c>
      <c r="F57" s="440"/>
      <c r="G57" s="440"/>
      <c r="H57" s="440"/>
      <c r="I57" s="441"/>
      <c r="J57" s="449" t="s">
        <v>19</v>
      </c>
      <c r="K57" s="450"/>
      <c r="L57" s="450"/>
      <c r="M57" s="451"/>
      <c r="N57" s="794"/>
      <c r="O57" s="142"/>
      <c r="P57" s="795"/>
      <c r="Q57" s="794"/>
      <c r="R57" s="142"/>
      <c r="S57" s="795"/>
      <c r="T57" s="797"/>
      <c r="U57" s="798"/>
      <c r="V57" s="817"/>
      <c r="W57" s="800"/>
      <c r="X57" s="801"/>
      <c r="AE57" s="83"/>
      <c r="AF57" s="88"/>
      <c r="AG57" s="88"/>
      <c r="AH57" s="88"/>
    </row>
    <row r="58" spans="2:36" s="61" customFormat="1" ht="16.149999999999999" customHeight="1" x14ac:dyDescent="0.15">
      <c r="E58" s="919"/>
      <c r="F58" s="919"/>
      <c r="G58" s="919"/>
      <c r="H58" s="919"/>
      <c r="I58" s="919"/>
      <c r="J58" s="940"/>
      <c r="K58" s="940"/>
      <c r="L58" s="940"/>
      <c r="M58" s="940"/>
    </row>
    <row r="59" spans="2:36" s="61" customFormat="1" ht="16.149999999999999" customHeight="1" thickBot="1" x14ac:dyDescent="0.2">
      <c r="D59" s="67" t="s">
        <v>214</v>
      </c>
      <c r="E59" s="920"/>
      <c r="F59" s="920"/>
      <c r="G59" s="920"/>
      <c r="H59" s="920"/>
      <c r="I59" s="920"/>
      <c r="J59" s="941"/>
      <c r="K59" s="941"/>
      <c r="L59" s="941"/>
      <c r="M59" s="941"/>
      <c r="N59" s="69"/>
      <c r="O59" s="69"/>
      <c r="P59" s="69"/>
      <c r="Q59" s="69"/>
      <c r="R59" s="67"/>
      <c r="S59" s="70" t="s">
        <v>9</v>
      </c>
      <c r="T59" s="70"/>
      <c r="U59" s="70"/>
      <c r="V59" s="70"/>
    </row>
    <row r="60" spans="2:36" s="61" customFormat="1" ht="16.149999999999999" customHeight="1" thickBot="1" x14ac:dyDescent="0.2">
      <c r="D60" s="116" t="s">
        <v>8</v>
      </c>
      <c r="E60" s="705" t="s">
        <v>7</v>
      </c>
      <c r="F60" s="706"/>
      <c r="G60" s="706"/>
      <c r="H60" s="706"/>
      <c r="I60" s="707"/>
      <c r="J60" s="947" t="s">
        <v>6</v>
      </c>
      <c r="K60" s="948"/>
      <c r="L60" s="948"/>
      <c r="M60" s="949"/>
      <c r="N60" s="708" t="s">
        <v>218</v>
      </c>
      <c r="O60" s="709"/>
      <c r="P60" s="710"/>
      <c r="Q60" s="708" t="s">
        <v>219</v>
      </c>
      <c r="R60" s="709"/>
      <c r="S60" s="710"/>
      <c r="T60" s="708" t="s">
        <v>221</v>
      </c>
      <c r="U60" s="709"/>
      <c r="V60" s="710"/>
      <c r="W60" s="118" t="s">
        <v>2</v>
      </c>
      <c r="X60" s="164" t="s">
        <v>1</v>
      </c>
      <c r="AE60" s="813" t="s">
        <v>211</v>
      </c>
      <c r="AF60" s="813"/>
      <c r="AG60" s="813"/>
      <c r="AH60" s="357" t="s">
        <v>239</v>
      </c>
      <c r="AI60" s="357"/>
      <c r="AJ60" s="109"/>
    </row>
    <row r="61" spans="2:36" s="61" customFormat="1" ht="16.149999999999999" customHeight="1" x14ac:dyDescent="0.15">
      <c r="B61" s="79"/>
      <c r="D61" s="358" t="s">
        <v>218</v>
      </c>
      <c r="E61" s="420" t="s">
        <v>365</v>
      </c>
      <c r="F61" s="421"/>
      <c r="G61" s="421"/>
      <c r="H61" s="421"/>
      <c r="I61" s="422"/>
      <c r="J61" s="436" t="s">
        <v>33</v>
      </c>
      <c r="K61" s="437"/>
      <c r="L61" s="437"/>
      <c r="M61" s="438"/>
      <c r="N61" s="809"/>
      <c r="O61" s="810"/>
      <c r="P61" s="811"/>
      <c r="Q61" s="804"/>
      <c r="R61" s="138"/>
      <c r="S61" s="802"/>
      <c r="T61" s="804"/>
      <c r="U61" s="138"/>
      <c r="V61" s="802"/>
      <c r="W61" s="805"/>
      <c r="X61" s="807"/>
      <c r="AE61" s="83" t="s">
        <v>16</v>
      </c>
      <c r="AF61" s="82"/>
      <c r="AG61" s="82"/>
      <c r="AH61" s="82"/>
    </row>
    <row r="62" spans="2:36" s="61" customFormat="1" ht="16.149999999999999" customHeight="1" x14ac:dyDescent="0.15">
      <c r="B62" s="79"/>
      <c r="D62" s="359"/>
      <c r="E62" s="351" t="s">
        <v>366</v>
      </c>
      <c r="F62" s="352"/>
      <c r="G62" s="352"/>
      <c r="H62" s="352"/>
      <c r="I62" s="353"/>
      <c r="J62" s="354" t="s">
        <v>306</v>
      </c>
      <c r="K62" s="355"/>
      <c r="L62" s="355"/>
      <c r="M62" s="356"/>
      <c r="N62" s="809"/>
      <c r="O62" s="810"/>
      <c r="P62" s="811"/>
      <c r="Q62" s="812"/>
      <c r="R62" s="139"/>
      <c r="S62" s="803"/>
      <c r="T62" s="812"/>
      <c r="U62" s="139"/>
      <c r="V62" s="803"/>
      <c r="W62" s="806"/>
      <c r="X62" s="808"/>
      <c r="AE62" s="793" t="s">
        <v>207</v>
      </c>
      <c r="AF62" s="793"/>
      <c r="AG62" s="85" t="s">
        <v>218</v>
      </c>
      <c r="AH62" s="86" t="s">
        <v>212</v>
      </c>
      <c r="AI62" s="85" t="s">
        <v>219</v>
      </c>
      <c r="AJ62" s="85"/>
    </row>
    <row r="63" spans="2:36" s="61" customFormat="1" ht="16.149999999999999" customHeight="1" x14ac:dyDescent="0.15">
      <c r="B63" s="79"/>
      <c r="D63" s="327" t="s">
        <v>219</v>
      </c>
      <c r="E63" s="329" t="s">
        <v>367</v>
      </c>
      <c r="F63" s="330"/>
      <c r="G63" s="330"/>
      <c r="H63" s="330"/>
      <c r="I63" s="331"/>
      <c r="J63" s="348" t="s">
        <v>306</v>
      </c>
      <c r="K63" s="349"/>
      <c r="L63" s="349"/>
      <c r="M63" s="350"/>
      <c r="N63" s="779"/>
      <c r="O63" s="140"/>
      <c r="P63" s="781"/>
      <c r="Q63" s="785"/>
      <c r="R63" s="786"/>
      <c r="S63" s="787"/>
      <c r="T63" s="779"/>
      <c r="U63" s="140"/>
      <c r="V63" s="781"/>
      <c r="W63" s="783"/>
      <c r="X63" s="791"/>
      <c r="AE63" s="793" t="s">
        <v>214</v>
      </c>
      <c r="AF63" s="793"/>
      <c r="AG63" s="85" t="s">
        <v>219</v>
      </c>
      <c r="AH63" s="86" t="s">
        <v>212</v>
      </c>
      <c r="AI63" s="85" t="s">
        <v>221</v>
      </c>
      <c r="AJ63" s="85"/>
    </row>
    <row r="64" spans="2:36" s="61" customFormat="1" ht="16.149999999999999" customHeight="1" x14ac:dyDescent="0.15">
      <c r="B64" s="79"/>
      <c r="D64" s="359"/>
      <c r="E64" s="351" t="s">
        <v>368</v>
      </c>
      <c r="F64" s="352"/>
      <c r="G64" s="352"/>
      <c r="H64" s="352"/>
      <c r="I64" s="353"/>
      <c r="J64" s="354" t="s">
        <v>369</v>
      </c>
      <c r="K64" s="355"/>
      <c r="L64" s="355"/>
      <c r="M64" s="356"/>
      <c r="N64" s="780"/>
      <c r="O64" s="139"/>
      <c r="P64" s="782"/>
      <c r="Q64" s="788"/>
      <c r="R64" s="789"/>
      <c r="S64" s="790"/>
      <c r="T64" s="780"/>
      <c r="U64" s="141"/>
      <c r="V64" s="782"/>
      <c r="W64" s="784"/>
      <c r="X64" s="792"/>
      <c r="AE64" s="793" t="s">
        <v>215</v>
      </c>
      <c r="AF64" s="793"/>
      <c r="AG64" s="85" t="s">
        <v>218</v>
      </c>
      <c r="AH64" s="86" t="s">
        <v>212</v>
      </c>
      <c r="AI64" s="85" t="s">
        <v>221</v>
      </c>
      <c r="AJ64" s="85"/>
    </row>
    <row r="65" spans="2:48" s="61" customFormat="1" ht="16.149999999999999" customHeight="1" x14ac:dyDescent="0.15">
      <c r="B65" s="79"/>
      <c r="D65" s="327" t="s">
        <v>221</v>
      </c>
      <c r="E65" s="329" t="s">
        <v>370</v>
      </c>
      <c r="F65" s="330"/>
      <c r="G65" s="330"/>
      <c r="H65" s="330"/>
      <c r="I65" s="331"/>
      <c r="J65" s="348" t="s">
        <v>371</v>
      </c>
      <c r="K65" s="349"/>
      <c r="L65" s="349"/>
      <c r="M65" s="350"/>
      <c r="N65" s="779"/>
      <c r="O65" s="140"/>
      <c r="P65" s="781"/>
      <c r="Q65" s="779"/>
      <c r="R65" s="140"/>
      <c r="S65" s="781"/>
      <c r="T65" s="785"/>
      <c r="U65" s="786"/>
      <c r="V65" s="787"/>
      <c r="W65" s="783"/>
      <c r="X65" s="791"/>
      <c r="AE65" s="83"/>
      <c r="AF65" s="88"/>
      <c r="AG65" s="88"/>
      <c r="AH65" s="88"/>
    </row>
    <row r="66" spans="2:48" s="61" customFormat="1" ht="16.149999999999999" customHeight="1" thickBot="1" x14ac:dyDescent="0.2">
      <c r="B66" s="79"/>
      <c r="D66" s="328"/>
      <c r="E66" s="439" t="s">
        <v>372</v>
      </c>
      <c r="F66" s="440"/>
      <c r="G66" s="440"/>
      <c r="H66" s="440"/>
      <c r="I66" s="441"/>
      <c r="J66" s="449" t="s">
        <v>373</v>
      </c>
      <c r="K66" s="450"/>
      <c r="L66" s="450"/>
      <c r="M66" s="451"/>
      <c r="N66" s="794"/>
      <c r="O66" s="142"/>
      <c r="P66" s="795"/>
      <c r="Q66" s="794"/>
      <c r="R66" s="142"/>
      <c r="S66" s="795"/>
      <c r="T66" s="797"/>
      <c r="U66" s="798"/>
      <c r="V66" s="817"/>
      <c r="W66" s="800"/>
      <c r="X66" s="801"/>
      <c r="AE66" s="81"/>
      <c r="AF66" s="84"/>
      <c r="AG66" s="84"/>
      <c r="AH66" s="81"/>
      <c r="AI66" s="88"/>
      <c r="AJ66" s="88"/>
      <c r="AK66" s="88"/>
      <c r="AR66" s="87"/>
    </row>
    <row r="67" spans="2:48" s="61" customFormat="1" ht="16.149999999999999" customHeight="1" x14ac:dyDescent="0.15"/>
    <row r="68" spans="2:48" s="61" customFormat="1" ht="16.149999999999999" customHeight="1" x14ac:dyDescent="0.15"/>
    <row r="69" spans="2:48" s="61" customFormat="1" ht="16.149999999999999" customHeight="1" x14ac:dyDescent="0.15"/>
    <row r="70" spans="2:48" s="61" customFormat="1" ht="16.149999999999999" customHeight="1" x14ac:dyDescent="0.15">
      <c r="D70" s="62" t="s">
        <v>259</v>
      </c>
    </row>
    <row r="71" spans="2:48" s="61" customFormat="1" ht="16.149999999999999" customHeight="1" x14ac:dyDescent="0.15"/>
    <row r="72" spans="2:48" s="61" customFormat="1" ht="16.149999999999999" customHeight="1" x14ac:dyDescent="0.15"/>
    <row r="73" spans="2:48" s="61" customFormat="1" ht="16.149999999999999" customHeight="1" x14ac:dyDescent="0.15">
      <c r="D73" s="694">
        <v>1</v>
      </c>
      <c r="E73" s="773" t="s">
        <v>225</v>
      </c>
      <c r="F73" s="774"/>
      <c r="G73" s="774"/>
      <c r="H73" s="774"/>
      <c r="I73" s="775"/>
      <c r="J73" s="332"/>
      <c r="K73" s="333"/>
      <c r="L73" s="333"/>
      <c r="M73" s="334"/>
      <c r="N73" s="79"/>
    </row>
    <row r="74" spans="2:48" s="61" customFormat="1" ht="16.149999999999999" customHeight="1" x14ac:dyDescent="0.15">
      <c r="D74" s="695"/>
      <c r="E74" s="776"/>
      <c r="F74" s="777"/>
      <c r="G74" s="777"/>
      <c r="H74" s="777"/>
      <c r="I74" s="778"/>
      <c r="J74" s="383"/>
      <c r="K74" s="384"/>
      <c r="L74" s="384"/>
      <c r="M74" s="385"/>
      <c r="N74" s="89"/>
      <c r="O74" s="90"/>
      <c r="AR74" s="91"/>
      <c r="AS74" s="91"/>
      <c r="AT74" s="91"/>
      <c r="AU74" s="91"/>
      <c r="AV74" s="91"/>
    </row>
    <row r="75" spans="2:48" s="61" customFormat="1" ht="16.149999999999999" customHeight="1" x14ac:dyDescent="0.15">
      <c r="D75" s="65"/>
      <c r="E75" s="65"/>
      <c r="F75" s="65"/>
      <c r="G75" s="65"/>
      <c r="H75" s="65"/>
      <c r="I75" s="65"/>
      <c r="J75" s="79"/>
      <c r="K75" s="79"/>
      <c r="L75" s="79"/>
      <c r="M75" s="79"/>
      <c r="N75" s="79"/>
      <c r="O75" s="92"/>
      <c r="P75" s="93"/>
      <c r="R75" s="922" t="s">
        <v>252</v>
      </c>
      <c r="S75" s="922"/>
      <c r="T75" s="922"/>
      <c r="AR75" s="91"/>
      <c r="AS75" s="91"/>
      <c r="AT75" s="91"/>
      <c r="AU75" s="91"/>
      <c r="AV75" s="91"/>
    </row>
    <row r="76" spans="2:48" s="61" customFormat="1" ht="16.149999999999999" customHeight="1" x14ac:dyDescent="0.15">
      <c r="D76" s="65"/>
      <c r="E76" s="65"/>
      <c r="F76" s="65"/>
      <c r="G76" s="65"/>
      <c r="H76" s="65"/>
      <c r="I76" s="65"/>
      <c r="J76" s="79"/>
      <c r="K76" s="79"/>
      <c r="L76" s="79"/>
      <c r="M76" s="79"/>
      <c r="N76" s="79"/>
      <c r="O76" s="92"/>
      <c r="R76" s="922"/>
      <c r="S76" s="922"/>
      <c r="T76" s="922"/>
      <c r="AR76" s="57"/>
      <c r="AS76" s="57"/>
      <c r="AT76" s="57"/>
      <c r="AU76" s="57"/>
      <c r="AV76" s="57"/>
    </row>
    <row r="77" spans="2:48" s="61" customFormat="1" ht="16.149999999999999" customHeight="1" x14ac:dyDescent="0.15">
      <c r="D77" s="694">
        <v>2</v>
      </c>
      <c r="E77" s="773" t="s">
        <v>226</v>
      </c>
      <c r="F77" s="774"/>
      <c r="G77" s="774"/>
      <c r="H77" s="774"/>
      <c r="I77" s="775"/>
      <c r="J77" s="332"/>
      <c r="K77" s="763"/>
      <c r="L77" s="763"/>
      <c r="M77" s="764"/>
      <c r="N77" s="94"/>
      <c r="O77" s="95"/>
      <c r="AR77" s="57"/>
      <c r="AS77" s="57"/>
      <c r="AT77" s="57"/>
      <c r="AU77" s="57"/>
      <c r="AV77" s="57"/>
    </row>
    <row r="78" spans="2:48" s="61" customFormat="1" ht="16.149999999999999" customHeight="1" x14ac:dyDescent="0.15">
      <c r="D78" s="695"/>
      <c r="E78" s="776"/>
      <c r="F78" s="777"/>
      <c r="G78" s="777"/>
      <c r="H78" s="777"/>
      <c r="I78" s="778"/>
      <c r="J78" s="383"/>
      <c r="K78" s="768"/>
      <c r="L78" s="768"/>
      <c r="M78" s="769"/>
      <c r="N78" s="79"/>
      <c r="AR78" s="91"/>
      <c r="AS78" s="91"/>
      <c r="AT78" s="91"/>
      <c r="AU78" s="91"/>
      <c r="AV78" s="91"/>
    </row>
    <row r="79" spans="2:48" s="61" customFormat="1" ht="16.149999999999999" customHeight="1" x14ac:dyDescent="0.15">
      <c r="AR79" s="91"/>
      <c r="AS79" s="91"/>
      <c r="AT79" s="91"/>
      <c r="AU79" s="91"/>
      <c r="AV79" s="91"/>
    </row>
    <row r="80" spans="2:48" s="61" customFormat="1" ht="16.149999999999999" customHeight="1" x14ac:dyDescent="0.15">
      <c r="D80" s="62"/>
      <c r="AR80" s="57"/>
      <c r="AS80" s="57"/>
      <c r="AT80" s="57"/>
      <c r="AU80" s="57"/>
      <c r="AV80" s="57"/>
    </row>
    <row r="81" spans="2:53" s="61" customFormat="1" ht="16.149999999999999" customHeight="1" x14ac:dyDescent="0.15">
      <c r="AR81" s="57"/>
      <c r="AS81" s="57"/>
      <c r="AT81" s="57"/>
      <c r="AU81" s="57"/>
      <c r="AV81" s="57"/>
    </row>
    <row r="82" spans="2:53" s="61" customFormat="1" ht="16.149999999999999" customHeight="1" x14ac:dyDescent="0.15">
      <c r="D82" s="694">
        <v>1</v>
      </c>
      <c r="E82" s="773" t="s">
        <v>227</v>
      </c>
      <c r="F82" s="774"/>
      <c r="G82" s="774"/>
      <c r="H82" s="774"/>
      <c r="I82" s="775"/>
      <c r="J82" s="332"/>
      <c r="K82" s="333"/>
      <c r="L82" s="333"/>
      <c r="M82" s="334"/>
      <c r="N82" s="79"/>
      <c r="V82" s="694">
        <v>1</v>
      </c>
      <c r="W82" s="773" t="s">
        <v>228</v>
      </c>
      <c r="X82" s="774"/>
      <c r="Y82" s="774"/>
      <c r="Z82" s="774"/>
      <c r="AA82" s="775"/>
      <c r="AB82" s="765"/>
      <c r="AC82" s="766"/>
      <c r="AD82" s="766"/>
      <c r="AE82" s="767"/>
      <c r="AF82" s="79"/>
      <c r="AR82" s="57"/>
      <c r="AS82" s="57"/>
      <c r="AT82" s="57"/>
      <c r="AU82" s="57"/>
      <c r="AV82" s="57"/>
    </row>
    <row r="83" spans="2:53" s="61" customFormat="1" ht="16.149999999999999" customHeight="1" x14ac:dyDescent="0.15">
      <c r="D83" s="695"/>
      <c r="E83" s="776"/>
      <c r="F83" s="777"/>
      <c r="G83" s="777"/>
      <c r="H83" s="777"/>
      <c r="I83" s="778"/>
      <c r="J83" s="383"/>
      <c r="K83" s="384"/>
      <c r="L83" s="384"/>
      <c r="M83" s="385"/>
      <c r="N83" s="89"/>
      <c r="O83" s="90"/>
      <c r="V83" s="695"/>
      <c r="W83" s="776"/>
      <c r="X83" s="777"/>
      <c r="Y83" s="777"/>
      <c r="Z83" s="777"/>
      <c r="AA83" s="778"/>
      <c r="AB83" s="770"/>
      <c r="AC83" s="771"/>
      <c r="AD83" s="771"/>
      <c r="AE83" s="772"/>
      <c r="AF83" s="89"/>
      <c r="AG83" s="90"/>
      <c r="AR83" s="91"/>
      <c r="AS83" s="91"/>
      <c r="AT83" s="91"/>
      <c r="AU83" s="91"/>
      <c r="AV83" s="91"/>
      <c r="AX83" s="91" t="s">
        <v>228</v>
      </c>
      <c r="AY83" s="91"/>
      <c r="AZ83" s="91"/>
      <c r="BA83" s="91"/>
    </row>
    <row r="84" spans="2:53" s="61" customFormat="1" ht="16.149999999999999" customHeight="1" x14ac:dyDescent="0.15">
      <c r="D84" s="65"/>
      <c r="E84" s="65"/>
      <c r="F84" s="65"/>
      <c r="G84" s="65"/>
      <c r="H84" s="65"/>
      <c r="I84" s="65"/>
      <c r="J84" s="79"/>
      <c r="K84" s="79"/>
      <c r="L84" s="79"/>
      <c r="M84" s="79"/>
      <c r="N84" s="79"/>
      <c r="O84" s="92"/>
      <c r="P84" s="93"/>
      <c r="V84" s="65"/>
      <c r="W84" s="65"/>
      <c r="X84" s="65"/>
      <c r="Y84" s="65"/>
      <c r="Z84" s="65"/>
      <c r="AA84" s="65"/>
      <c r="AB84" s="143"/>
      <c r="AC84" s="143"/>
      <c r="AD84" s="143"/>
      <c r="AE84" s="143"/>
      <c r="AF84" s="79"/>
      <c r="AG84" s="92"/>
      <c r="AH84" s="93"/>
      <c r="AR84" s="91"/>
      <c r="AS84" s="91"/>
      <c r="AT84" s="91"/>
      <c r="AU84" s="91"/>
      <c r="AV84" s="91"/>
      <c r="AX84" s="91"/>
      <c r="AY84" s="91"/>
      <c r="AZ84" s="91"/>
      <c r="BA84" s="91"/>
    </row>
    <row r="85" spans="2:53" s="61" customFormat="1" ht="16.149999999999999" customHeight="1" x14ac:dyDescent="0.15">
      <c r="D85" s="65"/>
      <c r="E85" s="65"/>
      <c r="F85" s="65"/>
      <c r="G85" s="65"/>
      <c r="H85" s="65"/>
      <c r="I85" s="65"/>
      <c r="J85" s="79"/>
      <c r="K85" s="79"/>
      <c r="L85" s="79"/>
      <c r="M85" s="79"/>
      <c r="N85" s="79"/>
      <c r="O85" s="92"/>
      <c r="V85" s="65"/>
      <c r="W85" s="65"/>
      <c r="X85" s="65"/>
      <c r="Y85" s="65"/>
      <c r="Z85" s="65"/>
      <c r="AA85" s="65"/>
      <c r="AB85" s="143"/>
      <c r="AC85" s="143"/>
      <c r="AD85" s="143"/>
      <c r="AE85" s="143"/>
      <c r="AF85" s="79"/>
      <c r="AG85" s="92"/>
      <c r="AR85" s="57"/>
      <c r="AS85" s="57"/>
      <c r="AT85" s="57"/>
      <c r="AU85" s="57"/>
      <c r="AV85" s="57"/>
      <c r="AX85" s="57"/>
      <c r="AY85" s="57"/>
      <c r="AZ85" s="57"/>
      <c r="BA85" s="57"/>
    </row>
    <row r="86" spans="2:53" s="61" customFormat="1" ht="16.149999999999999" customHeight="1" x14ac:dyDescent="0.15">
      <c r="D86" s="694">
        <v>2</v>
      </c>
      <c r="E86" s="773" t="s">
        <v>229</v>
      </c>
      <c r="F86" s="774"/>
      <c r="G86" s="774"/>
      <c r="H86" s="774"/>
      <c r="I86" s="775"/>
      <c r="J86" s="332"/>
      <c r="K86" s="763"/>
      <c r="L86" s="763"/>
      <c r="M86" s="764"/>
      <c r="N86" s="94"/>
      <c r="O86" s="95"/>
      <c r="V86" s="694">
        <v>2</v>
      </c>
      <c r="W86" s="773" t="s">
        <v>230</v>
      </c>
      <c r="X86" s="774"/>
      <c r="Y86" s="774"/>
      <c r="Z86" s="774"/>
      <c r="AA86" s="775"/>
      <c r="AB86" s="765"/>
      <c r="AC86" s="766"/>
      <c r="AD86" s="766"/>
      <c r="AE86" s="767"/>
      <c r="AF86" s="94"/>
      <c r="AG86" s="95"/>
      <c r="AR86" s="57"/>
      <c r="AS86" s="57"/>
      <c r="AT86" s="57"/>
      <c r="AU86" s="57"/>
      <c r="AV86" s="57"/>
      <c r="AX86" s="57"/>
      <c r="AY86" s="57"/>
      <c r="AZ86" s="57"/>
      <c r="BA86" s="57"/>
    </row>
    <row r="87" spans="2:53" s="61" customFormat="1" ht="16.149999999999999" customHeight="1" x14ac:dyDescent="0.15">
      <c r="D87" s="695"/>
      <c r="E87" s="776"/>
      <c r="F87" s="777"/>
      <c r="G87" s="777"/>
      <c r="H87" s="777"/>
      <c r="I87" s="778"/>
      <c r="J87" s="383"/>
      <c r="K87" s="768"/>
      <c r="L87" s="768"/>
      <c r="M87" s="769"/>
      <c r="N87" s="79"/>
      <c r="V87" s="695"/>
      <c r="W87" s="776"/>
      <c r="X87" s="777"/>
      <c r="Y87" s="777"/>
      <c r="Z87" s="777"/>
      <c r="AA87" s="778"/>
      <c r="AB87" s="770"/>
      <c r="AC87" s="771"/>
      <c r="AD87" s="771"/>
      <c r="AE87" s="772"/>
      <c r="AF87" s="79"/>
      <c r="AR87" s="91"/>
      <c r="AS87" s="91"/>
      <c r="AT87" s="91"/>
      <c r="AU87" s="91"/>
      <c r="AV87" s="91"/>
      <c r="AX87" s="91" t="s">
        <v>230</v>
      </c>
      <c r="AY87" s="91"/>
      <c r="AZ87" s="91"/>
      <c r="BA87" s="91"/>
    </row>
    <row r="88" spans="2:53" s="57" customFormat="1" ht="16.149999999999999" customHeight="1" x14ac:dyDescent="0.15">
      <c r="D88" s="58" t="s">
        <v>205</v>
      </c>
      <c r="E88" s="59"/>
      <c r="F88" s="59"/>
      <c r="G88" s="59"/>
      <c r="H88" s="60"/>
      <c r="I88" s="60"/>
      <c r="J88" s="60"/>
      <c r="K88" s="60"/>
      <c r="L88" s="60"/>
      <c r="M88" s="60"/>
      <c r="AS88" s="61"/>
    </row>
    <row r="89" spans="2:53" s="57" customFormat="1" ht="16.149999999999999" customHeight="1" x14ac:dyDescent="0.15">
      <c r="D89" s="58"/>
      <c r="E89" s="59"/>
      <c r="F89" s="59"/>
      <c r="G89" s="59"/>
      <c r="H89" s="60"/>
      <c r="I89" s="60"/>
      <c r="J89" s="60"/>
      <c r="K89" s="60"/>
      <c r="L89" s="60"/>
      <c r="M89" s="60"/>
    </row>
    <row r="90" spans="2:53" s="61" customFormat="1" ht="16.149999999999999" customHeight="1" x14ac:dyDescent="0.15">
      <c r="D90" s="62" t="s">
        <v>260</v>
      </c>
      <c r="E90" s="63"/>
      <c r="F90" s="63"/>
      <c r="G90" s="63"/>
      <c r="H90" s="64"/>
      <c r="I90" s="64"/>
      <c r="J90" s="64"/>
      <c r="K90" s="64"/>
      <c r="L90" s="64"/>
      <c r="M90" s="64"/>
      <c r="N90" s="65"/>
      <c r="AS90" s="57"/>
    </row>
    <row r="91" spans="2:53" s="61" customFormat="1" ht="16.149999999999999" customHeight="1" x14ac:dyDescent="0.15">
      <c r="D91" s="66"/>
      <c r="E91" s="64"/>
      <c r="F91" s="64"/>
      <c r="G91" s="64"/>
      <c r="H91" s="64"/>
      <c r="I91" s="64"/>
      <c r="J91" s="64"/>
      <c r="K91" s="64"/>
      <c r="L91" s="64"/>
      <c r="M91" s="64"/>
      <c r="N91" s="65"/>
    </row>
    <row r="92" spans="2:53" s="61" customFormat="1" ht="16.149999999999999" customHeight="1" thickBot="1" x14ac:dyDescent="0.2">
      <c r="D92" s="67" t="s">
        <v>207</v>
      </c>
      <c r="E92" s="68"/>
      <c r="F92" s="68"/>
      <c r="G92" s="68"/>
      <c r="H92" s="68"/>
      <c r="I92" s="68"/>
      <c r="J92" s="69"/>
      <c r="K92" s="69"/>
      <c r="L92" s="69"/>
      <c r="M92" s="69"/>
      <c r="N92" s="69"/>
      <c r="O92" s="69"/>
      <c r="P92" s="69"/>
      <c r="Q92" s="69"/>
      <c r="R92" s="67"/>
      <c r="S92" s="70" t="s">
        <v>9</v>
      </c>
      <c r="T92" s="70"/>
      <c r="U92" s="70"/>
      <c r="V92" s="70"/>
    </row>
    <row r="93" spans="2:53" s="61" customFormat="1" ht="16.149999999999999" customHeight="1" thickBot="1" x14ac:dyDescent="0.2">
      <c r="D93" s="121" t="s">
        <v>8</v>
      </c>
      <c r="E93" s="687" t="s">
        <v>7</v>
      </c>
      <c r="F93" s="688"/>
      <c r="G93" s="688"/>
      <c r="H93" s="688"/>
      <c r="I93" s="689"/>
      <c r="J93" s="687" t="s">
        <v>6</v>
      </c>
      <c r="K93" s="688"/>
      <c r="L93" s="688"/>
      <c r="M93" s="689"/>
      <c r="N93" s="690" t="s">
        <v>254</v>
      </c>
      <c r="O93" s="691"/>
      <c r="P93" s="692"/>
      <c r="Q93" s="690" t="s">
        <v>255</v>
      </c>
      <c r="R93" s="691"/>
      <c r="S93" s="692"/>
      <c r="T93" s="690" t="s">
        <v>256</v>
      </c>
      <c r="U93" s="691"/>
      <c r="V93" s="692"/>
      <c r="W93" s="123" t="s">
        <v>2</v>
      </c>
      <c r="X93" s="165" t="s">
        <v>1</v>
      </c>
      <c r="AE93" s="813" t="s">
        <v>211</v>
      </c>
      <c r="AF93" s="813"/>
      <c r="AG93" s="813"/>
      <c r="AH93" s="357" t="s">
        <v>240</v>
      </c>
      <c r="AI93" s="357"/>
      <c r="AJ93" s="109"/>
    </row>
    <row r="94" spans="2:53" s="61" customFormat="1" ht="16.149999999999999" customHeight="1" x14ac:dyDescent="0.15">
      <c r="B94" s="79"/>
      <c r="D94" s="358" t="s">
        <v>254</v>
      </c>
      <c r="E94" s="420" t="s">
        <v>374</v>
      </c>
      <c r="F94" s="421"/>
      <c r="G94" s="421"/>
      <c r="H94" s="421"/>
      <c r="I94" s="422"/>
      <c r="J94" s="436" t="s">
        <v>375</v>
      </c>
      <c r="K94" s="437"/>
      <c r="L94" s="437"/>
      <c r="M94" s="438"/>
      <c r="N94" s="809"/>
      <c r="O94" s="810"/>
      <c r="P94" s="811"/>
      <c r="Q94" s="804"/>
      <c r="R94" s="138"/>
      <c r="S94" s="802"/>
      <c r="T94" s="804"/>
      <c r="U94" s="138"/>
      <c r="V94" s="802"/>
      <c r="W94" s="805"/>
      <c r="X94" s="807"/>
      <c r="AE94" s="83" t="s">
        <v>16</v>
      </c>
      <c r="AF94" s="82"/>
      <c r="AG94" s="82"/>
      <c r="AH94" s="82"/>
    </row>
    <row r="95" spans="2:53" s="61" customFormat="1" ht="16.149999999999999" customHeight="1" x14ac:dyDescent="0.15">
      <c r="B95" s="79"/>
      <c r="D95" s="359"/>
      <c r="E95" s="351" t="s">
        <v>376</v>
      </c>
      <c r="F95" s="352"/>
      <c r="G95" s="352"/>
      <c r="H95" s="352"/>
      <c r="I95" s="353"/>
      <c r="J95" s="354" t="s">
        <v>377</v>
      </c>
      <c r="K95" s="355"/>
      <c r="L95" s="355"/>
      <c r="M95" s="356"/>
      <c r="N95" s="809"/>
      <c r="O95" s="810"/>
      <c r="P95" s="811"/>
      <c r="Q95" s="812"/>
      <c r="R95" s="139"/>
      <c r="S95" s="803"/>
      <c r="T95" s="812"/>
      <c r="U95" s="139"/>
      <c r="V95" s="803"/>
      <c r="W95" s="806"/>
      <c r="X95" s="808"/>
      <c r="AE95" s="793" t="s">
        <v>207</v>
      </c>
      <c r="AF95" s="793"/>
      <c r="AG95" s="85" t="s">
        <v>254</v>
      </c>
      <c r="AH95" s="86" t="s">
        <v>212</v>
      </c>
      <c r="AI95" s="85" t="s">
        <v>255</v>
      </c>
      <c r="AJ95" s="85"/>
    </row>
    <row r="96" spans="2:53" s="61" customFormat="1" ht="16.149999999999999" customHeight="1" x14ac:dyDescent="0.15">
      <c r="B96" s="79"/>
      <c r="D96" s="327" t="s">
        <v>255</v>
      </c>
      <c r="E96" s="329" t="s">
        <v>378</v>
      </c>
      <c r="F96" s="330"/>
      <c r="G96" s="330"/>
      <c r="H96" s="330"/>
      <c r="I96" s="331"/>
      <c r="J96" s="348" t="s">
        <v>322</v>
      </c>
      <c r="K96" s="349"/>
      <c r="L96" s="349"/>
      <c r="M96" s="350"/>
      <c r="N96" s="779"/>
      <c r="O96" s="140"/>
      <c r="P96" s="781"/>
      <c r="Q96" s="785"/>
      <c r="R96" s="786"/>
      <c r="S96" s="787"/>
      <c r="T96" s="779"/>
      <c r="U96" s="140"/>
      <c r="V96" s="781"/>
      <c r="W96" s="783"/>
      <c r="X96" s="791"/>
      <c r="AE96" s="793" t="s">
        <v>214</v>
      </c>
      <c r="AF96" s="793"/>
      <c r="AG96" s="85" t="s">
        <v>255</v>
      </c>
      <c r="AH96" s="86" t="s">
        <v>212</v>
      </c>
      <c r="AI96" s="85" t="s">
        <v>256</v>
      </c>
      <c r="AJ96" s="85"/>
    </row>
    <row r="97" spans="2:44" s="61" customFormat="1" ht="16.149999999999999" customHeight="1" x14ac:dyDescent="0.15">
      <c r="B97" s="79"/>
      <c r="D97" s="359"/>
      <c r="E97" s="351" t="s">
        <v>379</v>
      </c>
      <c r="F97" s="352"/>
      <c r="G97" s="352"/>
      <c r="H97" s="352"/>
      <c r="I97" s="353"/>
      <c r="J97" s="354" t="s">
        <v>322</v>
      </c>
      <c r="K97" s="355"/>
      <c r="L97" s="355"/>
      <c r="M97" s="356"/>
      <c r="N97" s="780"/>
      <c r="O97" s="139"/>
      <c r="P97" s="782"/>
      <c r="Q97" s="788"/>
      <c r="R97" s="789"/>
      <c r="S97" s="790"/>
      <c r="T97" s="780"/>
      <c r="U97" s="141"/>
      <c r="V97" s="782"/>
      <c r="W97" s="784"/>
      <c r="X97" s="792"/>
      <c r="AE97" s="793" t="s">
        <v>215</v>
      </c>
      <c r="AF97" s="793"/>
      <c r="AG97" s="85" t="s">
        <v>254</v>
      </c>
      <c r="AH97" s="86" t="s">
        <v>212</v>
      </c>
      <c r="AI97" s="85" t="s">
        <v>256</v>
      </c>
      <c r="AJ97" s="85"/>
    </row>
    <row r="98" spans="2:44" s="61" customFormat="1" ht="16.149999999999999" customHeight="1" x14ac:dyDescent="0.15">
      <c r="B98" s="79"/>
      <c r="D98" s="327" t="s">
        <v>256</v>
      </c>
      <c r="E98" s="329" t="s">
        <v>380</v>
      </c>
      <c r="F98" s="330"/>
      <c r="G98" s="330"/>
      <c r="H98" s="330"/>
      <c r="I98" s="331"/>
      <c r="J98" s="348" t="s">
        <v>361</v>
      </c>
      <c r="K98" s="349"/>
      <c r="L98" s="349"/>
      <c r="M98" s="350"/>
      <c r="N98" s="779"/>
      <c r="O98" s="140"/>
      <c r="P98" s="781"/>
      <c r="Q98" s="779"/>
      <c r="R98" s="140"/>
      <c r="S98" s="781"/>
      <c r="T98" s="785"/>
      <c r="U98" s="786"/>
      <c r="V98" s="787"/>
      <c r="W98" s="783"/>
      <c r="X98" s="791"/>
      <c r="AE98" s="83"/>
      <c r="AF98" s="88"/>
      <c r="AG98" s="88"/>
      <c r="AH98" s="88"/>
    </row>
    <row r="99" spans="2:44" s="61" customFormat="1" ht="16.149999999999999" customHeight="1" thickBot="1" x14ac:dyDescent="0.2">
      <c r="B99" s="79"/>
      <c r="D99" s="328"/>
      <c r="E99" s="439" t="s">
        <v>381</v>
      </c>
      <c r="F99" s="440"/>
      <c r="G99" s="440"/>
      <c r="H99" s="440"/>
      <c r="I99" s="441"/>
      <c r="J99" s="449" t="s">
        <v>361</v>
      </c>
      <c r="K99" s="450"/>
      <c r="L99" s="450"/>
      <c r="M99" s="451"/>
      <c r="N99" s="794"/>
      <c r="O99" s="142"/>
      <c r="P99" s="795"/>
      <c r="Q99" s="794"/>
      <c r="R99" s="142"/>
      <c r="S99" s="795"/>
      <c r="T99" s="797"/>
      <c r="U99" s="798"/>
      <c r="V99" s="817"/>
      <c r="W99" s="800"/>
      <c r="X99" s="801"/>
      <c r="AE99" s="81"/>
      <c r="AF99" s="88"/>
      <c r="AG99" s="88"/>
      <c r="AH99" s="88"/>
    </row>
    <row r="100" spans="2:44" s="61" customFormat="1" ht="16.149999999999999" customHeight="1" x14ac:dyDescent="0.15">
      <c r="E100" s="919"/>
      <c r="F100" s="919"/>
      <c r="G100" s="919"/>
      <c r="H100" s="919"/>
      <c r="I100" s="919"/>
      <c r="J100" s="942"/>
      <c r="K100" s="942"/>
      <c r="L100" s="942"/>
      <c r="M100" s="942"/>
    </row>
    <row r="101" spans="2:44" s="61" customFormat="1" ht="16.149999999999999" customHeight="1" thickBot="1" x14ac:dyDescent="0.2">
      <c r="D101" s="67" t="s">
        <v>214</v>
      </c>
      <c r="E101" s="920"/>
      <c r="F101" s="920"/>
      <c r="G101" s="920"/>
      <c r="H101" s="920"/>
      <c r="I101" s="920"/>
      <c r="J101" s="943"/>
      <c r="K101" s="943"/>
      <c r="L101" s="943"/>
      <c r="M101" s="943"/>
      <c r="N101" s="69"/>
      <c r="O101" s="69"/>
      <c r="P101" s="69"/>
      <c r="Q101" s="69"/>
      <c r="R101" s="67"/>
      <c r="S101" s="70" t="s">
        <v>9</v>
      </c>
      <c r="T101" s="70"/>
      <c r="U101" s="70"/>
      <c r="V101" s="70"/>
    </row>
    <row r="102" spans="2:44" s="61" customFormat="1" ht="16.149999999999999" customHeight="1" thickBot="1" x14ac:dyDescent="0.2">
      <c r="D102" s="121" t="s">
        <v>8</v>
      </c>
      <c r="E102" s="687" t="s">
        <v>7</v>
      </c>
      <c r="F102" s="688"/>
      <c r="G102" s="688"/>
      <c r="H102" s="688"/>
      <c r="I102" s="689"/>
      <c r="J102" s="944" t="s">
        <v>6</v>
      </c>
      <c r="K102" s="945"/>
      <c r="L102" s="945"/>
      <c r="M102" s="946"/>
      <c r="N102" s="690" t="s">
        <v>239</v>
      </c>
      <c r="O102" s="691"/>
      <c r="P102" s="692"/>
      <c r="Q102" s="690" t="s">
        <v>240</v>
      </c>
      <c r="R102" s="691"/>
      <c r="S102" s="692"/>
      <c r="T102" s="690" t="s">
        <v>241</v>
      </c>
      <c r="U102" s="691"/>
      <c r="V102" s="692"/>
      <c r="W102" s="123" t="s">
        <v>2</v>
      </c>
      <c r="X102" s="165" t="s">
        <v>1</v>
      </c>
      <c r="AE102" s="813" t="s">
        <v>211</v>
      </c>
      <c r="AF102" s="813"/>
      <c r="AG102" s="813"/>
      <c r="AH102" s="357" t="s">
        <v>241</v>
      </c>
      <c r="AI102" s="357"/>
      <c r="AJ102" s="109"/>
    </row>
    <row r="103" spans="2:44" s="61" customFormat="1" ht="16.149999999999999" customHeight="1" x14ac:dyDescent="0.15">
      <c r="B103" s="79"/>
      <c r="D103" s="358" t="s">
        <v>239</v>
      </c>
      <c r="E103" s="420" t="s">
        <v>382</v>
      </c>
      <c r="F103" s="421"/>
      <c r="G103" s="421"/>
      <c r="H103" s="421"/>
      <c r="I103" s="422"/>
      <c r="J103" s="436" t="s">
        <v>383</v>
      </c>
      <c r="K103" s="437"/>
      <c r="L103" s="437"/>
      <c r="M103" s="438"/>
      <c r="N103" s="809"/>
      <c r="O103" s="810"/>
      <c r="P103" s="811"/>
      <c r="Q103" s="804"/>
      <c r="R103" s="138"/>
      <c r="S103" s="802"/>
      <c r="T103" s="804"/>
      <c r="U103" s="138"/>
      <c r="V103" s="802"/>
      <c r="W103" s="805"/>
      <c r="X103" s="807"/>
      <c r="AE103" s="83" t="s">
        <v>16</v>
      </c>
      <c r="AF103" s="82"/>
      <c r="AG103" s="82"/>
      <c r="AH103" s="82"/>
    </row>
    <row r="104" spans="2:44" s="61" customFormat="1" ht="16.149999999999999" customHeight="1" x14ac:dyDescent="0.15">
      <c r="B104" s="79"/>
      <c r="D104" s="359"/>
      <c r="E104" s="351" t="s">
        <v>384</v>
      </c>
      <c r="F104" s="352"/>
      <c r="G104" s="352"/>
      <c r="H104" s="352"/>
      <c r="I104" s="353"/>
      <c r="J104" s="354" t="s">
        <v>383</v>
      </c>
      <c r="K104" s="355"/>
      <c r="L104" s="355"/>
      <c r="M104" s="356"/>
      <c r="N104" s="809"/>
      <c r="O104" s="810"/>
      <c r="P104" s="811"/>
      <c r="Q104" s="812"/>
      <c r="R104" s="139"/>
      <c r="S104" s="803"/>
      <c r="T104" s="812"/>
      <c r="U104" s="139"/>
      <c r="V104" s="803"/>
      <c r="W104" s="806"/>
      <c r="X104" s="808"/>
      <c r="AE104" s="793" t="s">
        <v>207</v>
      </c>
      <c r="AF104" s="793"/>
      <c r="AG104" s="85" t="s">
        <v>239</v>
      </c>
      <c r="AH104" s="86" t="s">
        <v>212</v>
      </c>
      <c r="AI104" s="85" t="s">
        <v>240</v>
      </c>
      <c r="AJ104" s="85"/>
    </row>
    <row r="105" spans="2:44" s="61" customFormat="1" ht="16.149999999999999" customHeight="1" x14ac:dyDescent="0.15">
      <c r="B105" s="79"/>
      <c r="D105" s="327" t="s">
        <v>240</v>
      </c>
      <c r="E105" s="329" t="s">
        <v>385</v>
      </c>
      <c r="F105" s="330"/>
      <c r="G105" s="330"/>
      <c r="H105" s="330"/>
      <c r="I105" s="331"/>
      <c r="J105" s="348" t="s">
        <v>383</v>
      </c>
      <c r="K105" s="349"/>
      <c r="L105" s="349"/>
      <c r="M105" s="350"/>
      <c r="N105" s="779"/>
      <c r="O105" s="140"/>
      <c r="P105" s="781"/>
      <c r="Q105" s="785"/>
      <c r="R105" s="786"/>
      <c r="S105" s="787"/>
      <c r="T105" s="779"/>
      <c r="U105" s="140"/>
      <c r="V105" s="781"/>
      <c r="W105" s="783"/>
      <c r="X105" s="791"/>
      <c r="AE105" s="793" t="s">
        <v>214</v>
      </c>
      <c r="AF105" s="793"/>
      <c r="AG105" s="85" t="s">
        <v>240</v>
      </c>
      <c r="AH105" s="86" t="s">
        <v>212</v>
      </c>
      <c r="AI105" s="85" t="s">
        <v>241</v>
      </c>
      <c r="AJ105" s="85"/>
    </row>
    <row r="106" spans="2:44" s="61" customFormat="1" ht="16.149999999999999" customHeight="1" x14ac:dyDescent="0.15">
      <c r="B106" s="79"/>
      <c r="D106" s="359"/>
      <c r="E106" s="351" t="s">
        <v>386</v>
      </c>
      <c r="F106" s="352"/>
      <c r="G106" s="352"/>
      <c r="H106" s="352"/>
      <c r="I106" s="353"/>
      <c r="J106" s="354" t="s">
        <v>383</v>
      </c>
      <c r="K106" s="355"/>
      <c r="L106" s="355"/>
      <c r="M106" s="356"/>
      <c r="N106" s="780"/>
      <c r="O106" s="139"/>
      <c r="P106" s="782"/>
      <c r="Q106" s="788"/>
      <c r="R106" s="789"/>
      <c r="S106" s="790"/>
      <c r="T106" s="780"/>
      <c r="U106" s="141"/>
      <c r="V106" s="782"/>
      <c r="W106" s="784"/>
      <c r="X106" s="792"/>
      <c r="AE106" s="793" t="s">
        <v>215</v>
      </c>
      <c r="AF106" s="793"/>
      <c r="AG106" s="85" t="s">
        <v>239</v>
      </c>
      <c r="AH106" s="86" t="s">
        <v>212</v>
      </c>
      <c r="AI106" s="85" t="s">
        <v>241</v>
      </c>
      <c r="AJ106" s="85"/>
    </row>
    <row r="107" spans="2:44" s="61" customFormat="1" ht="16.149999999999999" customHeight="1" x14ac:dyDescent="0.15">
      <c r="B107" s="79"/>
      <c r="D107" s="327" t="s">
        <v>241</v>
      </c>
      <c r="E107" s="329" t="s">
        <v>387</v>
      </c>
      <c r="F107" s="330"/>
      <c r="G107" s="330"/>
      <c r="H107" s="330"/>
      <c r="I107" s="331"/>
      <c r="J107" s="348" t="s">
        <v>388</v>
      </c>
      <c r="K107" s="349"/>
      <c r="L107" s="349"/>
      <c r="M107" s="350"/>
      <c r="N107" s="779"/>
      <c r="O107" s="140"/>
      <c r="P107" s="781"/>
      <c r="Q107" s="779"/>
      <c r="R107" s="140"/>
      <c r="S107" s="781"/>
      <c r="T107" s="785"/>
      <c r="U107" s="786"/>
      <c r="V107" s="787"/>
      <c r="W107" s="783"/>
      <c r="X107" s="791"/>
      <c r="AE107" s="83"/>
      <c r="AF107" s="88"/>
      <c r="AG107" s="88"/>
      <c r="AH107" s="88"/>
    </row>
    <row r="108" spans="2:44" s="61" customFormat="1" ht="16.149999999999999" customHeight="1" thickBot="1" x14ac:dyDescent="0.2">
      <c r="B108" s="79"/>
      <c r="D108" s="328"/>
      <c r="E108" s="439" t="s">
        <v>389</v>
      </c>
      <c r="F108" s="440"/>
      <c r="G108" s="440"/>
      <c r="H108" s="440"/>
      <c r="I108" s="441"/>
      <c r="J108" s="449" t="s">
        <v>388</v>
      </c>
      <c r="K108" s="450"/>
      <c r="L108" s="450"/>
      <c r="M108" s="451"/>
      <c r="N108" s="794"/>
      <c r="O108" s="142"/>
      <c r="P108" s="795"/>
      <c r="Q108" s="794"/>
      <c r="R108" s="142"/>
      <c r="S108" s="795"/>
      <c r="T108" s="797"/>
      <c r="U108" s="798"/>
      <c r="V108" s="817"/>
      <c r="W108" s="800"/>
      <c r="X108" s="801"/>
      <c r="AE108" s="81"/>
      <c r="AH108" s="81"/>
      <c r="AI108" s="88"/>
      <c r="AJ108" s="88"/>
      <c r="AK108" s="88"/>
      <c r="AR108" s="87"/>
    </row>
    <row r="109" spans="2:44" s="61" customFormat="1" ht="16.149999999999999" customHeight="1" x14ac:dyDescent="0.15"/>
    <row r="110" spans="2:44" s="61" customFormat="1" ht="16.149999999999999" customHeight="1" x14ac:dyDescent="0.15"/>
    <row r="111" spans="2:44" s="61" customFormat="1" ht="16.149999999999999" customHeight="1" x14ac:dyDescent="0.15"/>
    <row r="112" spans="2:44" s="61" customFormat="1" ht="16.149999999999999" customHeight="1" x14ac:dyDescent="0.15">
      <c r="D112" s="62" t="s">
        <v>261</v>
      </c>
    </row>
    <row r="113" spans="4:53" s="61" customFormat="1" ht="16.149999999999999" customHeight="1" x14ac:dyDescent="0.15">
      <c r="D113" s="62"/>
    </row>
    <row r="114" spans="4:53" s="61" customFormat="1" ht="16.149999999999999" customHeight="1" x14ac:dyDescent="0.15"/>
    <row r="115" spans="4:53" s="61" customFormat="1" ht="16.149999999999999" customHeight="1" x14ac:dyDescent="0.15">
      <c r="D115" s="685">
        <v>1</v>
      </c>
      <c r="E115" s="773" t="s">
        <v>225</v>
      </c>
      <c r="F115" s="774"/>
      <c r="G115" s="774"/>
      <c r="H115" s="774"/>
      <c r="I115" s="775"/>
      <c r="J115" s="332"/>
      <c r="K115" s="333"/>
      <c r="L115" s="333"/>
      <c r="M115" s="334"/>
      <c r="N115" s="79"/>
    </row>
    <row r="116" spans="4:53" s="61" customFormat="1" ht="16.149999999999999" customHeight="1" x14ac:dyDescent="0.15">
      <c r="D116" s="686"/>
      <c r="E116" s="776"/>
      <c r="F116" s="777"/>
      <c r="G116" s="777"/>
      <c r="H116" s="777"/>
      <c r="I116" s="778"/>
      <c r="J116" s="383"/>
      <c r="K116" s="384"/>
      <c r="L116" s="384"/>
      <c r="M116" s="385"/>
      <c r="N116" s="89"/>
      <c r="O116" s="90"/>
      <c r="AR116" s="91"/>
      <c r="AS116" s="91"/>
      <c r="AT116" s="91"/>
      <c r="AU116" s="91"/>
      <c r="AV116" s="91"/>
    </row>
    <row r="117" spans="4:53" s="61" customFormat="1" ht="16.149999999999999" customHeight="1" x14ac:dyDescent="0.15">
      <c r="D117" s="65"/>
      <c r="E117" s="65"/>
      <c r="F117" s="65"/>
      <c r="G117" s="65"/>
      <c r="H117" s="65"/>
      <c r="I117" s="65"/>
      <c r="J117" s="79"/>
      <c r="K117" s="79"/>
      <c r="L117" s="79"/>
      <c r="M117" s="79"/>
      <c r="N117" s="79"/>
      <c r="O117" s="92"/>
      <c r="P117" s="93"/>
      <c r="AR117" s="91"/>
      <c r="AS117" s="91"/>
      <c r="AT117" s="91"/>
      <c r="AU117" s="91"/>
      <c r="AV117" s="91"/>
    </row>
    <row r="118" spans="4:53" s="61" customFormat="1" ht="16.149999999999999" customHeight="1" x14ac:dyDescent="0.15">
      <c r="D118" s="65"/>
      <c r="E118" s="65"/>
      <c r="F118" s="65"/>
      <c r="G118" s="65"/>
      <c r="H118" s="65"/>
      <c r="I118" s="65"/>
      <c r="J118" s="79"/>
      <c r="K118" s="79"/>
      <c r="L118" s="79"/>
      <c r="M118" s="79"/>
      <c r="N118" s="79"/>
      <c r="O118" s="92"/>
      <c r="AR118" s="57"/>
      <c r="AS118" s="57"/>
      <c r="AT118" s="57"/>
      <c r="AU118" s="57"/>
      <c r="AV118" s="57"/>
    </row>
    <row r="119" spans="4:53" s="61" customFormat="1" ht="16.149999999999999" customHeight="1" x14ac:dyDescent="0.15">
      <c r="D119" s="685">
        <v>2</v>
      </c>
      <c r="E119" s="773" t="s">
        <v>226</v>
      </c>
      <c r="F119" s="774"/>
      <c r="G119" s="774"/>
      <c r="H119" s="774"/>
      <c r="I119" s="775"/>
      <c r="J119" s="332"/>
      <c r="K119" s="763"/>
      <c r="L119" s="763"/>
      <c r="M119" s="764"/>
      <c r="N119" s="94"/>
      <c r="O119" s="95"/>
      <c r="AR119" s="57"/>
      <c r="AS119" s="57"/>
      <c r="AT119" s="57"/>
      <c r="AU119" s="57"/>
      <c r="AV119" s="57"/>
    </row>
    <row r="120" spans="4:53" s="61" customFormat="1" ht="16.149999999999999" customHeight="1" x14ac:dyDescent="0.15">
      <c r="D120" s="686"/>
      <c r="E120" s="776"/>
      <c r="F120" s="777"/>
      <c r="G120" s="777"/>
      <c r="H120" s="777"/>
      <c r="I120" s="778"/>
      <c r="J120" s="383"/>
      <c r="K120" s="768"/>
      <c r="L120" s="768"/>
      <c r="M120" s="769"/>
      <c r="N120" s="79"/>
      <c r="AR120" s="91"/>
      <c r="AS120" s="91"/>
      <c r="AT120" s="91"/>
      <c r="AU120" s="91"/>
      <c r="AV120" s="91"/>
    </row>
    <row r="121" spans="4:53" s="61" customFormat="1" ht="16.149999999999999" customHeight="1" x14ac:dyDescent="0.15">
      <c r="AR121" s="91"/>
      <c r="AS121" s="91"/>
      <c r="AT121" s="91"/>
      <c r="AU121" s="91"/>
      <c r="AV121" s="91"/>
    </row>
    <row r="122" spans="4:53" s="61" customFormat="1" ht="16.149999999999999" customHeight="1" x14ac:dyDescent="0.15">
      <c r="AR122" s="57"/>
      <c r="AS122" s="57"/>
      <c r="AT122" s="57"/>
      <c r="AU122" s="57"/>
      <c r="AV122" s="57"/>
    </row>
    <row r="123" spans="4:53" s="61" customFormat="1" ht="16.149999999999999" customHeight="1" x14ac:dyDescent="0.15">
      <c r="AR123" s="57"/>
      <c r="AS123" s="57"/>
      <c r="AT123" s="57"/>
      <c r="AU123" s="57"/>
      <c r="AV123" s="57"/>
    </row>
    <row r="124" spans="4:53" s="61" customFormat="1" ht="16.149999999999999" customHeight="1" x14ac:dyDescent="0.15">
      <c r="D124" s="685">
        <v>1</v>
      </c>
      <c r="E124" s="773" t="s">
        <v>227</v>
      </c>
      <c r="F124" s="774"/>
      <c r="G124" s="774"/>
      <c r="H124" s="774"/>
      <c r="I124" s="775"/>
      <c r="J124" s="332"/>
      <c r="K124" s="333"/>
      <c r="L124" s="333"/>
      <c r="M124" s="334"/>
      <c r="N124" s="79"/>
      <c r="V124" s="685">
        <v>1</v>
      </c>
      <c r="W124" s="773" t="s">
        <v>228</v>
      </c>
      <c r="X124" s="774"/>
      <c r="Y124" s="774"/>
      <c r="Z124" s="774"/>
      <c r="AA124" s="775"/>
      <c r="AB124" s="765"/>
      <c r="AC124" s="766"/>
      <c r="AD124" s="766"/>
      <c r="AE124" s="767"/>
      <c r="AF124" s="79"/>
      <c r="AR124" s="57"/>
      <c r="AS124" s="57"/>
      <c r="AT124" s="57"/>
      <c r="AU124" s="57"/>
      <c r="AV124" s="57"/>
    </row>
    <row r="125" spans="4:53" s="61" customFormat="1" ht="16.149999999999999" customHeight="1" x14ac:dyDescent="0.15">
      <c r="D125" s="686"/>
      <c r="E125" s="776"/>
      <c r="F125" s="777"/>
      <c r="G125" s="777"/>
      <c r="H125" s="777"/>
      <c r="I125" s="778"/>
      <c r="J125" s="383"/>
      <c r="K125" s="384"/>
      <c r="L125" s="384"/>
      <c r="M125" s="385"/>
      <c r="N125" s="89"/>
      <c r="O125" s="90"/>
      <c r="V125" s="686"/>
      <c r="W125" s="776"/>
      <c r="X125" s="777"/>
      <c r="Y125" s="777"/>
      <c r="Z125" s="777"/>
      <c r="AA125" s="778"/>
      <c r="AB125" s="770"/>
      <c r="AC125" s="771"/>
      <c r="AD125" s="771"/>
      <c r="AE125" s="772"/>
      <c r="AF125" s="89"/>
      <c r="AG125" s="90"/>
      <c r="AR125" s="91"/>
      <c r="AS125" s="91"/>
      <c r="AT125" s="91"/>
      <c r="AU125" s="91"/>
      <c r="AV125" s="91"/>
      <c r="AX125" s="91" t="s">
        <v>228</v>
      </c>
      <c r="AY125" s="91"/>
      <c r="AZ125" s="91"/>
      <c r="BA125" s="91"/>
    </row>
    <row r="126" spans="4:53" s="61" customFormat="1" ht="16.149999999999999" customHeight="1" x14ac:dyDescent="0.15">
      <c r="D126" s="65"/>
      <c r="E126" s="65"/>
      <c r="F126" s="65"/>
      <c r="G126" s="65"/>
      <c r="H126" s="65"/>
      <c r="I126" s="65"/>
      <c r="J126" s="79"/>
      <c r="K126" s="79"/>
      <c r="L126" s="79"/>
      <c r="M126" s="79"/>
      <c r="N126" s="79"/>
      <c r="O126" s="92"/>
      <c r="P126" s="93"/>
      <c r="V126" s="65"/>
      <c r="W126" s="65"/>
      <c r="X126" s="65"/>
      <c r="Y126" s="65"/>
      <c r="Z126" s="65"/>
      <c r="AA126" s="65"/>
      <c r="AB126" s="143"/>
      <c r="AC126" s="143"/>
      <c r="AD126" s="143"/>
      <c r="AE126" s="143"/>
      <c r="AF126" s="79"/>
      <c r="AG126" s="92"/>
      <c r="AH126" s="93"/>
      <c r="AR126" s="91"/>
      <c r="AS126" s="91"/>
      <c r="AT126" s="91"/>
      <c r="AU126" s="91"/>
      <c r="AV126" s="91"/>
      <c r="AX126" s="91"/>
      <c r="AY126" s="91"/>
      <c r="AZ126" s="91"/>
      <c r="BA126" s="91"/>
    </row>
    <row r="127" spans="4:53" s="61" customFormat="1" ht="16.149999999999999" customHeight="1" x14ac:dyDescent="0.15">
      <c r="D127" s="65"/>
      <c r="E127" s="65"/>
      <c r="F127" s="65"/>
      <c r="G127" s="65"/>
      <c r="H127" s="65"/>
      <c r="I127" s="65"/>
      <c r="J127" s="79"/>
      <c r="K127" s="79"/>
      <c r="L127" s="79"/>
      <c r="M127" s="79"/>
      <c r="N127" s="79"/>
      <c r="O127" s="92"/>
      <c r="V127" s="65"/>
      <c r="W127" s="65"/>
      <c r="X127" s="65"/>
      <c r="Y127" s="65"/>
      <c r="Z127" s="65"/>
      <c r="AA127" s="65"/>
      <c r="AB127" s="143"/>
      <c r="AC127" s="143"/>
      <c r="AD127" s="143"/>
      <c r="AE127" s="143"/>
      <c r="AF127" s="79"/>
      <c r="AG127" s="92"/>
      <c r="AR127" s="57"/>
      <c r="AS127" s="57"/>
      <c r="AT127" s="57"/>
      <c r="AU127" s="57"/>
      <c r="AV127" s="57"/>
      <c r="AX127" s="57"/>
      <c r="AY127" s="57"/>
      <c r="AZ127" s="57"/>
      <c r="BA127" s="57"/>
    </row>
    <row r="128" spans="4:53" s="61" customFormat="1" ht="16.149999999999999" customHeight="1" x14ac:dyDescent="0.15">
      <c r="D128" s="685">
        <v>2</v>
      </c>
      <c r="E128" s="773" t="s">
        <v>229</v>
      </c>
      <c r="F128" s="774"/>
      <c r="G128" s="774"/>
      <c r="H128" s="774"/>
      <c r="I128" s="775"/>
      <c r="J128" s="332"/>
      <c r="K128" s="763"/>
      <c r="L128" s="763"/>
      <c r="M128" s="764"/>
      <c r="N128" s="94"/>
      <c r="O128" s="95"/>
      <c r="V128" s="685">
        <v>2</v>
      </c>
      <c r="W128" s="773" t="s">
        <v>230</v>
      </c>
      <c r="X128" s="774"/>
      <c r="Y128" s="774"/>
      <c r="Z128" s="774"/>
      <c r="AA128" s="775"/>
      <c r="AB128" s="765"/>
      <c r="AC128" s="766"/>
      <c r="AD128" s="766"/>
      <c r="AE128" s="767"/>
      <c r="AF128" s="94"/>
      <c r="AG128" s="95"/>
      <c r="AR128" s="57"/>
      <c r="AS128" s="57"/>
      <c r="AT128" s="57"/>
      <c r="AU128" s="57"/>
      <c r="AV128" s="57"/>
      <c r="AX128" s="57"/>
      <c r="AY128" s="57"/>
      <c r="AZ128" s="57"/>
      <c r="BA128" s="57"/>
    </row>
    <row r="129" spans="4:53" s="61" customFormat="1" ht="16.149999999999999" customHeight="1" x14ac:dyDescent="0.15">
      <c r="D129" s="686"/>
      <c r="E129" s="776"/>
      <c r="F129" s="777"/>
      <c r="G129" s="777"/>
      <c r="H129" s="777"/>
      <c r="I129" s="778"/>
      <c r="J129" s="383"/>
      <c r="K129" s="768"/>
      <c r="L129" s="768"/>
      <c r="M129" s="769"/>
      <c r="N129" s="79"/>
      <c r="V129" s="686"/>
      <c r="W129" s="776"/>
      <c r="X129" s="777"/>
      <c r="Y129" s="777"/>
      <c r="Z129" s="777"/>
      <c r="AA129" s="778"/>
      <c r="AB129" s="770"/>
      <c r="AC129" s="771"/>
      <c r="AD129" s="771"/>
      <c r="AE129" s="772"/>
      <c r="AF129" s="79"/>
      <c r="AR129" s="91"/>
      <c r="AS129" s="91"/>
      <c r="AT129" s="91"/>
      <c r="AU129" s="91"/>
      <c r="AV129" s="91"/>
      <c r="AX129" s="91" t="s">
        <v>230</v>
      </c>
      <c r="AY129" s="91"/>
      <c r="AZ129" s="91"/>
      <c r="BA129" s="91"/>
    </row>
    <row r="130" spans="4:53" s="61" customFormat="1" ht="16.149999999999999" customHeight="1" x14ac:dyDescent="0.15"/>
    <row r="131" spans="4:53" s="61" customFormat="1" ht="16.149999999999999" customHeight="1" x14ac:dyDescent="0.15"/>
    <row r="132" spans="4:53" s="61" customFormat="1" ht="16.149999999999999" customHeight="1" x14ac:dyDescent="0.15"/>
    <row r="133" spans="4:53" s="61" customFormat="1" ht="16.149999999999999" customHeight="1" x14ac:dyDescent="0.15"/>
    <row r="134" spans="4:53" s="61" customFormat="1" ht="16.149999999999999" customHeight="1" x14ac:dyDescent="0.15"/>
    <row r="135" spans="4:53" s="61" customFormat="1" ht="16.149999999999999" customHeight="1" x14ac:dyDescent="0.15"/>
    <row r="136" spans="4:53" s="61" customFormat="1" ht="16.149999999999999" customHeight="1" x14ac:dyDescent="0.15"/>
    <row r="137" spans="4:53" s="79" customFormat="1" ht="16.5" customHeight="1" x14ac:dyDescent="0.15"/>
    <row r="138" spans="4:53" s="79" customFormat="1" ht="16.5" customHeight="1" x14ac:dyDescent="0.15"/>
    <row r="139" spans="4:53" s="79" customFormat="1" ht="16.5" customHeight="1" x14ac:dyDescent="0.15"/>
    <row r="140" spans="4:53" s="79" customFormat="1" ht="16.5" customHeight="1" x14ac:dyDescent="0.15"/>
    <row r="141" spans="4:53" s="79" customFormat="1" ht="16.5" customHeight="1" x14ac:dyDescent="0.15"/>
    <row r="142" spans="4:53" s="79" customFormat="1" ht="16.5" customHeight="1" x14ac:dyDescent="0.15"/>
    <row r="143" spans="4:53" s="79" customFormat="1" ht="16.5" customHeight="1" x14ac:dyDescent="0.15"/>
    <row r="144" spans="4:53" s="79" customFormat="1" ht="16.5" customHeight="1" x14ac:dyDescent="0.15"/>
    <row r="145" s="79" customFormat="1" ht="16.5" customHeight="1" x14ac:dyDescent="0.15"/>
  </sheetData>
  <mergeCells count="430">
    <mergeCell ref="S5:W5"/>
    <mergeCell ref="E6:I6"/>
    <mergeCell ref="J6:M6"/>
    <mergeCell ref="N6:P6"/>
    <mergeCell ref="Q6:S6"/>
    <mergeCell ref="T6:V6"/>
    <mergeCell ref="W6:Y6"/>
    <mergeCell ref="Y9:Y10"/>
    <mergeCell ref="Z9:Z10"/>
    <mergeCell ref="AA9:AA10"/>
    <mergeCell ref="E8:I8"/>
    <mergeCell ref="J8:M8"/>
    <mergeCell ref="D9:D10"/>
    <mergeCell ref="E9:I9"/>
    <mergeCell ref="J9:M9"/>
    <mergeCell ref="N9:N10"/>
    <mergeCell ref="P9:P10"/>
    <mergeCell ref="Q9:S10"/>
    <mergeCell ref="T9:T10"/>
    <mergeCell ref="Y7:Y8"/>
    <mergeCell ref="Z7:Z8"/>
    <mergeCell ref="AA7:AA8"/>
    <mergeCell ref="D7:D8"/>
    <mergeCell ref="E7:I7"/>
    <mergeCell ref="J7:M7"/>
    <mergeCell ref="N7:P8"/>
    <mergeCell ref="Q7:Q8"/>
    <mergeCell ref="S7:S8"/>
    <mergeCell ref="T7:T8"/>
    <mergeCell ref="V7:V8"/>
    <mergeCell ref="W7:W8"/>
    <mergeCell ref="E10:I10"/>
    <mergeCell ref="J10:M10"/>
    <mergeCell ref="D11:D12"/>
    <mergeCell ref="E11:I11"/>
    <mergeCell ref="J11:M11"/>
    <mergeCell ref="N11:N12"/>
    <mergeCell ref="P11:P12"/>
    <mergeCell ref="V9:V10"/>
    <mergeCell ref="W9:W10"/>
    <mergeCell ref="Z13:Z14"/>
    <mergeCell ref="AA13:AA14"/>
    <mergeCell ref="D13:D14"/>
    <mergeCell ref="E13:I13"/>
    <mergeCell ref="J13:M13"/>
    <mergeCell ref="N13:N14"/>
    <mergeCell ref="P13:P14"/>
    <mergeCell ref="Q13:Q14"/>
    <mergeCell ref="AA11:AA12"/>
    <mergeCell ref="E12:I12"/>
    <mergeCell ref="J12:M12"/>
    <mergeCell ref="Q11:Q12"/>
    <mergeCell ref="S11:S12"/>
    <mergeCell ref="T11:V12"/>
    <mergeCell ref="W11:W12"/>
    <mergeCell ref="Y11:Y12"/>
    <mergeCell ref="Z11:Z12"/>
    <mergeCell ref="S18:W18"/>
    <mergeCell ref="E19:I19"/>
    <mergeCell ref="J19:M19"/>
    <mergeCell ref="N19:P19"/>
    <mergeCell ref="Q19:S19"/>
    <mergeCell ref="T19:V19"/>
    <mergeCell ref="W19:Y19"/>
    <mergeCell ref="E14:I14"/>
    <mergeCell ref="J14:M14"/>
    <mergeCell ref="S13:S14"/>
    <mergeCell ref="T13:T14"/>
    <mergeCell ref="V13:V14"/>
    <mergeCell ref="W13:Y14"/>
    <mergeCell ref="Y22:Y23"/>
    <mergeCell ref="Z22:Z23"/>
    <mergeCell ref="AA22:AA23"/>
    <mergeCell ref="E21:I21"/>
    <mergeCell ref="J21:M21"/>
    <mergeCell ref="D22:D23"/>
    <mergeCell ref="E22:I22"/>
    <mergeCell ref="J22:M22"/>
    <mergeCell ref="N22:N23"/>
    <mergeCell ref="P22:P23"/>
    <mergeCell ref="Q22:S23"/>
    <mergeCell ref="T22:T23"/>
    <mergeCell ref="Y20:Y21"/>
    <mergeCell ref="Z20:Z21"/>
    <mergeCell ref="AA20:AA21"/>
    <mergeCell ref="D20:D21"/>
    <mergeCell ref="E20:I20"/>
    <mergeCell ref="J20:M20"/>
    <mergeCell ref="N20:P21"/>
    <mergeCell ref="Q20:Q21"/>
    <mergeCell ref="S20:S21"/>
    <mergeCell ref="T20:T21"/>
    <mergeCell ref="V20:V21"/>
    <mergeCell ref="W20:W21"/>
    <mergeCell ref="E23:I23"/>
    <mergeCell ref="J23:M23"/>
    <mergeCell ref="D24:D25"/>
    <mergeCell ref="E24:I24"/>
    <mergeCell ref="J24:M24"/>
    <mergeCell ref="N24:N25"/>
    <mergeCell ref="P24:P25"/>
    <mergeCell ref="V22:V23"/>
    <mergeCell ref="W22:W23"/>
    <mergeCell ref="Z26:Z27"/>
    <mergeCell ref="AA26:AA27"/>
    <mergeCell ref="D26:D27"/>
    <mergeCell ref="E26:I26"/>
    <mergeCell ref="J26:M26"/>
    <mergeCell ref="N26:N27"/>
    <mergeCell ref="P26:P27"/>
    <mergeCell ref="Q26:Q27"/>
    <mergeCell ref="AA24:AA25"/>
    <mergeCell ref="E25:I25"/>
    <mergeCell ref="J25:M25"/>
    <mergeCell ref="Q24:Q25"/>
    <mergeCell ref="S24:S25"/>
    <mergeCell ref="T24:V25"/>
    <mergeCell ref="W24:W25"/>
    <mergeCell ref="Y24:Y25"/>
    <mergeCell ref="Z24:Z25"/>
    <mergeCell ref="S31:W31"/>
    <mergeCell ref="E32:I32"/>
    <mergeCell ref="J32:M32"/>
    <mergeCell ref="N32:P32"/>
    <mergeCell ref="Q32:S32"/>
    <mergeCell ref="T32:V32"/>
    <mergeCell ref="W32:Y32"/>
    <mergeCell ref="E27:I27"/>
    <mergeCell ref="J27:M27"/>
    <mergeCell ref="S26:S27"/>
    <mergeCell ref="T26:T27"/>
    <mergeCell ref="V26:V27"/>
    <mergeCell ref="W26:Y27"/>
    <mergeCell ref="Y35:Y36"/>
    <mergeCell ref="Z35:Z36"/>
    <mergeCell ref="AA35:AA36"/>
    <mergeCell ref="E34:I34"/>
    <mergeCell ref="J34:M34"/>
    <mergeCell ref="D35:D36"/>
    <mergeCell ref="E35:I35"/>
    <mergeCell ref="J35:M35"/>
    <mergeCell ref="N35:N36"/>
    <mergeCell ref="P35:P36"/>
    <mergeCell ref="Q35:S36"/>
    <mergeCell ref="T35:T36"/>
    <mergeCell ref="Y33:Y34"/>
    <mergeCell ref="Z33:Z34"/>
    <mergeCell ref="AA33:AA34"/>
    <mergeCell ref="D33:D34"/>
    <mergeCell ref="E33:I33"/>
    <mergeCell ref="J33:M33"/>
    <mergeCell ref="N33:P34"/>
    <mergeCell ref="Q33:Q34"/>
    <mergeCell ref="S33:S34"/>
    <mergeCell ref="T33:T34"/>
    <mergeCell ref="V33:V34"/>
    <mergeCell ref="W33:W34"/>
    <mergeCell ref="E36:I36"/>
    <mergeCell ref="J36:M36"/>
    <mergeCell ref="D37:D38"/>
    <mergeCell ref="E37:I37"/>
    <mergeCell ref="J37:M37"/>
    <mergeCell ref="N37:N38"/>
    <mergeCell ref="P37:P38"/>
    <mergeCell ref="V35:V36"/>
    <mergeCell ref="W35:W36"/>
    <mergeCell ref="AA37:AA38"/>
    <mergeCell ref="E38:I38"/>
    <mergeCell ref="J38:M38"/>
    <mergeCell ref="Q37:Q38"/>
    <mergeCell ref="S37:S38"/>
    <mergeCell ref="T37:V38"/>
    <mergeCell ref="W37:W38"/>
    <mergeCell ref="Y37:Y38"/>
    <mergeCell ref="Z37:Z38"/>
    <mergeCell ref="E40:I40"/>
    <mergeCell ref="J40:M40"/>
    <mergeCell ref="S39:S40"/>
    <mergeCell ref="T39:T40"/>
    <mergeCell ref="V39:V40"/>
    <mergeCell ref="W39:Y40"/>
    <mergeCell ref="Z39:Z40"/>
    <mergeCell ref="AA39:AA40"/>
    <mergeCell ref="D39:D40"/>
    <mergeCell ref="E39:I39"/>
    <mergeCell ref="J39:M39"/>
    <mergeCell ref="N39:N40"/>
    <mergeCell ref="P39:P40"/>
    <mergeCell ref="Q39:Q40"/>
    <mergeCell ref="W52:W53"/>
    <mergeCell ref="X52:X53"/>
    <mergeCell ref="AE51:AG51"/>
    <mergeCell ref="AH51:AI51"/>
    <mergeCell ref="D52:D53"/>
    <mergeCell ref="E52:I52"/>
    <mergeCell ref="J52:M52"/>
    <mergeCell ref="N52:P53"/>
    <mergeCell ref="Q52:Q53"/>
    <mergeCell ref="S52:S53"/>
    <mergeCell ref="T52:T53"/>
    <mergeCell ref="V52:V53"/>
    <mergeCell ref="E51:I51"/>
    <mergeCell ref="J51:M51"/>
    <mergeCell ref="N51:P51"/>
    <mergeCell ref="Q51:S51"/>
    <mergeCell ref="T51:V51"/>
    <mergeCell ref="E53:I53"/>
    <mergeCell ref="J53:M53"/>
    <mergeCell ref="AE53:AF53"/>
    <mergeCell ref="D56:D57"/>
    <mergeCell ref="E56:I56"/>
    <mergeCell ref="J56:M56"/>
    <mergeCell ref="N56:N57"/>
    <mergeCell ref="P56:P57"/>
    <mergeCell ref="V54:V55"/>
    <mergeCell ref="W54:W55"/>
    <mergeCell ref="X54:X55"/>
    <mergeCell ref="E57:I57"/>
    <mergeCell ref="J57:M57"/>
    <mergeCell ref="D54:D55"/>
    <mergeCell ref="E54:I54"/>
    <mergeCell ref="J54:M54"/>
    <mergeCell ref="N54:N55"/>
    <mergeCell ref="P54:P55"/>
    <mergeCell ref="Q54:S55"/>
    <mergeCell ref="T54:T55"/>
    <mergeCell ref="Q56:Q57"/>
    <mergeCell ref="S56:S57"/>
    <mergeCell ref="T56:V57"/>
    <mergeCell ref="W56:W57"/>
    <mergeCell ref="X56:X57"/>
    <mergeCell ref="AE54:AF54"/>
    <mergeCell ref="E55:I55"/>
    <mergeCell ref="J55:M55"/>
    <mergeCell ref="AE55:AF55"/>
    <mergeCell ref="V61:V62"/>
    <mergeCell ref="W61:W62"/>
    <mergeCell ref="X61:X62"/>
    <mergeCell ref="AH60:AI60"/>
    <mergeCell ref="D61:D62"/>
    <mergeCell ref="E61:I61"/>
    <mergeCell ref="J61:M61"/>
    <mergeCell ref="N61:P62"/>
    <mergeCell ref="Q61:Q62"/>
    <mergeCell ref="S61:S62"/>
    <mergeCell ref="T61:T62"/>
    <mergeCell ref="E62:I62"/>
    <mergeCell ref="J62:M62"/>
    <mergeCell ref="AE62:AF62"/>
    <mergeCell ref="E60:I60"/>
    <mergeCell ref="J60:M60"/>
    <mergeCell ref="N60:P60"/>
    <mergeCell ref="Q60:S60"/>
    <mergeCell ref="T60:V60"/>
    <mergeCell ref="AE60:AG60"/>
    <mergeCell ref="W65:W66"/>
    <mergeCell ref="X65:X66"/>
    <mergeCell ref="D65:D66"/>
    <mergeCell ref="E65:I65"/>
    <mergeCell ref="J65:M65"/>
    <mergeCell ref="N65:N66"/>
    <mergeCell ref="P65:P66"/>
    <mergeCell ref="Q65:Q66"/>
    <mergeCell ref="AE63:AF63"/>
    <mergeCell ref="E64:I64"/>
    <mergeCell ref="J64:M64"/>
    <mergeCell ref="AE64:AF64"/>
    <mergeCell ref="T63:T64"/>
    <mergeCell ref="V63:V64"/>
    <mergeCell ref="W63:W64"/>
    <mergeCell ref="X63:X64"/>
    <mergeCell ref="D63:D64"/>
    <mergeCell ref="E63:I63"/>
    <mergeCell ref="J63:M63"/>
    <mergeCell ref="N63:N64"/>
    <mergeCell ref="P63:P64"/>
    <mergeCell ref="Q63:S64"/>
    <mergeCell ref="R75:T76"/>
    <mergeCell ref="D77:D78"/>
    <mergeCell ref="J77:M77"/>
    <mergeCell ref="J78:M78"/>
    <mergeCell ref="E66:I66"/>
    <mergeCell ref="J66:M66"/>
    <mergeCell ref="D73:D74"/>
    <mergeCell ref="J73:M73"/>
    <mergeCell ref="J74:M74"/>
    <mergeCell ref="S65:S66"/>
    <mergeCell ref="T65:V66"/>
    <mergeCell ref="D86:D87"/>
    <mergeCell ref="J86:M86"/>
    <mergeCell ref="V86:V87"/>
    <mergeCell ref="AB86:AE86"/>
    <mergeCell ref="J87:M87"/>
    <mergeCell ref="AB87:AE87"/>
    <mergeCell ref="W86:AA87"/>
    <mergeCell ref="D82:D83"/>
    <mergeCell ref="J82:M82"/>
    <mergeCell ref="V82:V83"/>
    <mergeCell ref="AB82:AE82"/>
    <mergeCell ref="J83:M83"/>
    <mergeCell ref="AB83:AE83"/>
    <mergeCell ref="W82:AA83"/>
    <mergeCell ref="W94:W95"/>
    <mergeCell ref="X94:X95"/>
    <mergeCell ref="AE93:AG93"/>
    <mergeCell ref="AH93:AI93"/>
    <mergeCell ref="D94:D95"/>
    <mergeCell ref="E94:I94"/>
    <mergeCell ref="J94:M94"/>
    <mergeCell ref="N94:P95"/>
    <mergeCell ref="Q94:Q95"/>
    <mergeCell ref="S94:S95"/>
    <mergeCell ref="T94:T95"/>
    <mergeCell ref="V94:V95"/>
    <mergeCell ref="E93:I93"/>
    <mergeCell ref="J93:M93"/>
    <mergeCell ref="N93:P93"/>
    <mergeCell ref="Q93:S93"/>
    <mergeCell ref="T93:V93"/>
    <mergeCell ref="E95:I95"/>
    <mergeCell ref="J95:M95"/>
    <mergeCell ref="AE95:AF95"/>
    <mergeCell ref="D96:D97"/>
    <mergeCell ref="E96:I96"/>
    <mergeCell ref="J96:M96"/>
    <mergeCell ref="N96:N97"/>
    <mergeCell ref="P96:P97"/>
    <mergeCell ref="Q96:S97"/>
    <mergeCell ref="T96:T97"/>
    <mergeCell ref="Q98:Q99"/>
    <mergeCell ref="S98:S99"/>
    <mergeCell ref="T98:V99"/>
    <mergeCell ref="E98:I98"/>
    <mergeCell ref="J98:M98"/>
    <mergeCell ref="N98:N99"/>
    <mergeCell ref="P98:P99"/>
    <mergeCell ref="V96:V97"/>
    <mergeCell ref="D98:D99"/>
    <mergeCell ref="W96:W97"/>
    <mergeCell ref="X96:X97"/>
    <mergeCell ref="E99:I99"/>
    <mergeCell ref="J99:M99"/>
    <mergeCell ref="AE102:AG102"/>
    <mergeCell ref="W98:W99"/>
    <mergeCell ref="X98:X99"/>
    <mergeCell ref="AE96:AF96"/>
    <mergeCell ref="E97:I97"/>
    <mergeCell ref="J97:M97"/>
    <mergeCell ref="AE97:AF97"/>
    <mergeCell ref="AH102:AI102"/>
    <mergeCell ref="D103:D104"/>
    <mergeCell ref="E103:I103"/>
    <mergeCell ref="J103:M103"/>
    <mergeCell ref="N103:P104"/>
    <mergeCell ref="Q103:Q104"/>
    <mergeCell ref="S103:S104"/>
    <mergeCell ref="T103:T104"/>
    <mergeCell ref="E104:I104"/>
    <mergeCell ref="J104:M104"/>
    <mergeCell ref="AE104:AF104"/>
    <mergeCell ref="E102:I102"/>
    <mergeCell ref="J102:M102"/>
    <mergeCell ref="N102:P102"/>
    <mergeCell ref="Q102:S102"/>
    <mergeCell ref="T102:V102"/>
    <mergeCell ref="D105:D106"/>
    <mergeCell ref="E105:I105"/>
    <mergeCell ref="J105:M105"/>
    <mergeCell ref="N105:N106"/>
    <mergeCell ref="P105:P106"/>
    <mergeCell ref="Q105:S106"/>
    <mergeCell ref="V103:V104"/>
    <mergeCell ref="W103:W104"/>
    <mergeCell ref="X103:X104"/>
    <mergeCell ref="AE105:AF105"/>
    <mergeCell ref="E106:I106"/>
    <mergeCell ref="J106:M106"/>
    <mergeCell ref="AE106:AF106"/>
    <mergeCell ref="T105:T106"/>
    <mergeCell ref="V105:V106"/>
    <mergeCell ref="W105:W106"/>
    <mergeCell ref="X105:X106"/>
    <mergeCell ref="E108:I108"/>
    <mergeCell ref="J108:M108"/>
    <mergeCell ref="S107:S108"/>
    <mergeCell ref="T107:V108"/>
    <mergeCell ref="D119:D120"/>
    <mergeCell ref="J119:M119"/>
    <mergeCell ref="J120:M120"/>
    <mergeCell ref="D124:D125"/>
    <mergeCell ref="J124:M124"/>
    <mergeCell ref="E119:I120"/>
    <mergeCell ref="E124:I125"/>
    <mergeCell ref="W124:AA125"/>
    <mergeCell ref="D115:D116"/>
    <mergeCell ref="J115:M115"/>
    <mergeCell ref="J116:M116"/>
    <mergeCell ref="W107:W108"/>
    <mergeCell ref="X107:X108"/>
    <mergeCell ref="D107:D108"/>
    <mergeCell ref="E107:I107"/>
    <mergeCell ref="J107:M107"/>
    <mergeCell ref="N107:N108"/>
    <mergeCell ref="P107:P108"/>
    <mergeCell ref="Q107:Q108"/>
    <mergeCell ref="E115:I116"/>
    <mergeCell ref="D128:D129"/>
    <mergeCell ref="J128:M128"/>
    <mergeCell ref="V128:V129"/>
    <mergeCell ref="AB128:AE128"/>
    <mergeCell ref="J129:M129"/>
    <mergeCell ref="AB129:AE129"/>
    <mergeCell ref="E128:I129"/>
    <mergeCell ref="W128:AA129"/>
    <mergeCell ref="AB124:AE124"/>
    <mergeCell ref="J125:M125"/>
    <mergeCell ref="AB125:AE125"/>
    <mergeCell ref="V124:V125"/>
    <mergeCell ref="E58:I58"/>
    <mergeCell ref="E59:I59"/>
    <mergeCell ref="J58:M58"/>
    <mergeCell ref="J59:M59"/>
    <mergeCell ref="E100:I100"/>
    <mergeCell ref="E101:I101"/>
    <mergeCell ref="J100:M100"/>
    <mergeCell ref="J101:M101"/>
    <mergeCell ref="E73:I74"/>
    <mergeCell ref="E77:I78"/>
    <mergeCell ref="E82:I83"/>
    <mergeCell ref="E86:I87"/>
  </mergeCells>
  <phoneticPr fontId="2"/>
  <conditionalFormatting sqref="AL43:AL48 AF49:AF50">
    <cfRule type="expression" dxfId="0" priority="3" stopIfTrue="1">
      <formula>ISERROR(#REF!)</formula>
    </cfRule>
  </conditionalFormatting>
  <dataValidations count="1">
    <dataValidation imeMode="off" allowBlank="1" showInputMessage="1" showErrorMessage="1" sqref="N103:V108 N7:Y14 N20:Y27 N94:V99 N52:V57 N61:V66 N33:Y40" xr:uid="{4194F9C8-FBC0-4494-8205-F084A2FDD5EA}"/>
  </dataValidations>
  <pageMargins left="0.39370078740157483" right="0.39370078740157483" top="0.59055118110236227" bottom="0.39370078740157483" header="0" footer="0"/>
  <pageSetup paperSize="9" scale="120" orientation="portrait" horizontalDpi="4294967293" r:id="rId1"/>
  <headerFooter alignWithMargins="0"/>
  <rowBreaks count="1" manualBreakCount="1">
    <brk id="45" min="3" max="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18B0-BBE4-4A78-A6CE-2ECB2ADC6C7D}">
  <dimension ref="A1:BB128"/>
  <sheetViews>
    <sheetView view="pageBreakPreview" topLeftCell="B1" zoomScale="70" zoomScaleNormal="100" zoomScaleSheetLayoutView="70" workbookViewId="0">
      <selection activeCell="Z117" sqref="Z117"/>
    </sheetView>
  </sheetViews>
  <sheetFormatPr defaultColWidth="2.5" defaultRowHeight="16.5" customHeight="1" x14ac:dyDescent="0.15"/>
  <cols>
    <col min="1" max="3" width="6.75" style="1" customWidth="1"/>
    <col min="4" max="4" width="2.5" style="1" customWidth="1"/>
    <col min="5" max="13" width="2.5" style="1"/>
    <col min="14" max="17" width="2.5" style="1" customWidth="1"/>
    <col min="18" max="18" width="2.5" style="1"/>
    <col min="19" max="20" width="2.5" style="1" customWidth="1"/>
    <col min="21" max="21" width="2.5" style="1"/>
    <col min="22" max="24" width="2.5" style="1" customWidth="1"/>
    <col min="25" max="25" width="2.5" style="1"/>
    <col min="26" max="32" width="2.5" style="1" customWidth="1"/>
    <col min="33" max="33" width="2.5" style="1"/>
    <col min="34" max="34" width="2.5" style="1" customWidth="1"/>
    <col min="35" max="35" width="2.5" style="1"/>
    <col min="36" max="36" width="2.5" style="1" customWidth="1"/>
    <col min="37" max="39" width="2.5" style="1"/>
    <col min="40" max="40" width="2.5" style="1" customWidth="1"/>
    <col min="41" max="41" width="2.5" style="1"/>
    <col min="42" max="42" width="8.75" style="1" customWidth="1"/>
    <col min="43" max="44" width="2.5" style="1"/>
    <col min="45" max="45" width="2.5" style="1" customWidth="1"/>
    <col min="46" max="16384" width="2.5" style="1"/>
  </cols>
  <sheetData>
    <row r="1" spans="1:42" customFormat="1" ht="24" customHeight="1" x14ac:dyDescent="0.15">
      <c r="D1" s="18" t="s">
        <v>52</v>
      </c>
      <c r="E1" s="17"/>
      <c r="F1" s="17"/>
      <c r="G1" s="17"/>
      <c r="H1" s="16"/>
      <c r="I1" s="16"/>
      <c r="J1" s="16"/>
      <c r="K1" s="16"/>
      <c r="L1" s="16"/>
      <c r="M1" s="1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42" customFormat="1" ht="9" customHeight="1" x14ac:dyDescent="0.15">
      <c r="D2" s="18"/>
      <c r="E2" s="17"/>
      <c r="F2" s="17"/>
      <c r="G2" s="17"/>
      <c r="H2" s="16"/>
      <c r="I2" s="16"/>
      <c r="J2" s="16"/>
      <c r="K2" s="16"/>
      <c r="L2" s="16"/>
      <c r="M2" s="16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42" customFormat="1" ht="15" customHeight="1" x14ac:dyDescent="0.15">
      <c r="D3" s="14" t="s">
        <v>13</v>
      </c>
      <c r="E3" s="13"/>
      <c r="F3" s="13"/>
      <c r="G3" s="13"/>
      <c r="H3" s="12"/>
      <c r="I3" s="12"/>
      <c r="J3" s="12"/>
      <c r="K3" s="12"/>
      <c r="L3" s="12"/>
      <c r="M3" s="12"/>
      <c r="N3" s="8"/>
    </row>
    <row r="4" spans="1:42" customFormat="1" ht="7.5" customHeight="1" x14ac:dyDescent="0.15">
      <c r="D4" s="14"/>
      <c r="E4" s="13"/>
      <c r="F4" s="13"/>
      <c r="G4" s="13"/>
      <c r="H4" s="12"/>
      <c r="I4" s="12"/>
      <c r="J4" s="12"/>
      <c r="K4" s="12"/>
      <c r="L4" s="12"/>
      <c r="M4" s="12"/>
      <c r="N4" s="8"/>
      <c r="AE4" s="168"/>
      <c r="AF4" s="168"/>
      <c r="AG4" s="168"/>
      <c r="AH4" s="168"/>
      <c r="AI4" s="168"/>
      <c r="AJ4" s="168"/>
    </row>
    <row r="5" spans="1:42" customFormat="1" ht="19.5" customHeight="1" thickBot="1" x14ac:dyDescent="0.2">
      <c r="D5" s="20" t="s">
        <v>12</v>
      </c>
      <c r="E5" s="32"/>
      <c r="F5" s="32"/>
      <c r="G5" s="32"/>
      <c r="H5" s="32"/>
      <c r="I5" s="32"/>
      <c r="J5" s="5"/>
      <c r="K5" s="5"/>
      <c r="L5" s="5"/>
      <c r="M5" s="5"/>
      <c r="N5" s="5"/>
      <c r="O5" s="5"/>
      <c r="P5" s="5"/>
      <c r="Q5" s="5"/>
      <c r="R5" s="4"/>
      <c r="S5" s="544" t="s">
        <v>9</v>
      </c>
      <c r="T5" s="544"/>
      <c r="U5" s="544"/>
      <c r="V5" s="544"/>
      <c r="W5" s="544"/>
      <c r="AE5" s="168"/>
      <c r="AF5" s="168"/>
      <c r="AG5" s="168"/>
      <c r="AH5" s="168"/>
      <c r="AI5" s="168"/>
      <c r="AJ5" s="168"/>
    </row>
    <row r="6" spans="1:42" customFormat="1" ht="15" customHeight="1" thickBot="1" x14ac:dyDescent="0.2">
      <c r="D6" s="19" t="s">
        <v>8</v>
      </c>
      <c r="E6" s="962" t="s">
        <v>7</v>
      </c>
      <c r="F6" s="963"/>
      <c r="G6" s="963"/>
      <c r="H6" s="963"/>
      <c r="I6" s="964"/>
      <c r="J6" s="962" t="s">
        <v>6</v>
      </c>
      <c r="K6" s="963"/>
      <c r="L6" s="963"/>
      <c r="M6" s="964"/>
      <c r="N6" s="962">
        <v>1</v>
      </c>
      <c r="O6" s="963"/>
      <c r="P6" s="964"/>
      <c r="Q6" s="965">
        <v>2</v>
      </c>
      <c r="R6" s="966"/>
      <c r="S6" s="967"/>
      <c r="T6" s="965">
        <v>3</v>
      </c>
      <c r="U6" s="966"/>
      <c r="V6" s="967"/>
      <c r="W6" s="965">
        <v>4</v>
      </c>
      <c r="X6" s="966"/>
      <c r="Y6" s="966"/>
      <c r="Z6" s="128" t="s">
        <v>2</v>
      </c>
      <c r="AA6" s="166" t="s">
        <v>1</v>
      </c>
      <c r="AB6" s="61"/>
      <c r="AC6" s="61"/>
      <c r="AD6" s="61"/>
      <c r="AE6" s="177" t="s">
        <v>278</v>
      </c>
      <c r="AF6" s="169"/>
      <c r="AG6" s="169"/>
      <c r="AH6" s="169"/>
      <c r="AI6" s="169"/>
      <c r="AJ6" s="169"/>
      <c r="AK6" s="1"/>
      <c r="AL6" s="1"/>
      <c r="AM6" s="1"/>
      <c r="AP6" s="34"/>
    </row>
    <row r="7" spans="1:42" customFormat="1" ht="15" customHeight="1" x14ac:dyDescent="0.4">
      <c r="D7" s="873">
        <v>1</v>
      </c>
      <c r="E7" s="874" t="s">
        <v>92</v>
      </c>
      <c r="F7" s="875"/>
      <c r="G7" s="875"/>
      <c r="H7" s="875"/>
      <c r="I7" s="876"/>
      <c r="J7" s="533" t="s">
        <v>93</v>
      </c>
      <c r="K7" s="534"/>
      <c r="L7" s="534"/>
      <c r="M7" s="535"/>
      <c r="N7" s="907"/>
      <c r="O7" s="908"/>
      <c r="P7" s="909"/>
      <c r="Q7" s="910"/>
      <c r="R7" s="147"/>
      <c r="S7" s="912"/>
      <c r="T7" s="910"/>
      <c r="U7" s="147"/>
      <c r="V7" s="912"/>
      <c r="W7" s="910"/>
      <c r="X7" s="147"/>
      <c r="Y7" s="912"/>
      <c r="Z7" s="805"/>
      <c r="AA7" s="807"/>
      <c r="AB7" s="61"/>
      <c r="AC7" s="61"/>
      <c r="AD7" s="61"/>
      <c r="AE7" s="178" t="s">
        <v>16</v>
      </c>
      <c r="AF7" s="170"/>
      <c r="AG7" s="170"/>
      <c r="AH7" s="170"/>
      <c r="AI7" s="168"/>
      <c r="AJ7" s="168"/>
      <c r="AK7" s="1"/>
      <c r="AL7" s="1"/>
      <c r="AM7" s="1"/>
    </row>
    <row r="8" spans="1:42" customFormat="1" ht="15" customHeight="1" x14ac:dyDescent="0.4">
      <c r="D8" s="855"/>
      <c r="E8" s="702" t="s">
        <v>106</v>
      </c>
      <c r="F8" s="703"/>
      <c r="G8" s="703"/>
      <c r="H8" s="703"/>
      <c r="I8" s="704"/>
      <c r="J8" s="496" t="s">
        <v>94</v>
      </c>
      <c r="K8" s="497"/>
      <c r="L8" s="497"/>
      <c r="M8" s="498"/>
      <c r="N8" s="907"/>
      <c r="O8" s="908"/>
      <c r="P8" s="909"/>
      <c r="Q8" s="911"/>
      <c r="R8" s="148"/>
      <c r="S8" s="913"/>
      <c r="T8" s="911"/>
      <c r="U8" s="148"/>
      <c r="V8" s="913"/>
      <c r="W8" s="897"/>
      <c r="X8" s="149"/>
      <c r="Y8" s="898"/>
      <c r="Z8" s="806"/>
      <c r="AA8" s="808"/>
      <c r="AB8" s="61"/>
      <c r="AC8" s="61"/>
      <c r="AD8" s="61"/>
      <c r="AE8" s="178" t="s">
        <v>271</v>
      </c>
      <c r="AF8" s="171"/>
      <c r="AG8" s="172"/>
      <c r="AH8" s="171"/>
      <c r="AI8" s="168"/>
      <c r="AJ8" s="168"/>
      <c r="AK8" s="1"/>
      <c r="AL8" s="1"/>
      <c r="AM8" s="1"/>
    </row>
    <row r="9" spans="1:42" customFormat="1" ht="15" customHeight="1" x14ac:dyDescent="0.4">
      <c r="D9" s="836">
        <v>2</v>
      </c>
      <c r="E9" s="838" t="s">
        <v>95</v>
      </c>
      <c r="F9" s="839"/>
      <c r="G9" s="839"/>
      <c r="H9" s="839"/>
      <c r="I9" s="840"/>
      <c r="J9" s="715" t="s">
        <v>96</v>
      </c>
      <c r="K9" s="716"/>
      <c r="L9" s="716"/>
      <c r="M9" s="717"/>
      <c r="N9" s="887"/>
      <c r="O9" s="150"/>
      <c r="P9" s="885"/>
      <c r="Q9" s="889"/>
      <c r="R9" s="890"/>
      <c r="S9" s="900"/>
      <c r="T9" s="887"/>
      <c r="U9" s="150"/>
      <c r="V9" s="885"/>
      <c r="W9" s="887"/>
      <c r="X9" s="150"/>
      <c r="Y9" s="885"/>
      <c r="Z9" s="783"/>
      <c r="AA9" s="791"/>
      <c r="AB9" s="61"/>
      <c r="AC9" s="61"/>
      <c r="AD9" s="61"/>
      <c r="AE9" s="178" t="s">
        <v>272</v>
      </c>
      <c r="AF9" s="171"/>
      <c r="AG9" s="172"/>
      <c r="AH9" s="171"/>
      <c r="AI9" s="168"/>
      <c r="AJ9" s="168"/>
      <c r="AK9" s="1"/>
      <c r="AL9" s="1"/>
      <c r="AM9" s="1"/>
    </row>
    <row r="10" spans="1:42" customFormat="1" ht="15" customHeight="1" x14ac:dyDescent="0.4">
      <c r="D10" s="855"/>
      <c r="E10" s="702" t="s">
        <v>97</v>
      </c>
      <c r="F10" s="703"/>
      <c r="G10" s="703"/>
      <c r="H10" s="703"/>
      <c r="I10" s="704"/>
      <c r="J10" s="496" t="s">
        <v>82</v>
      </c>
      <c r="K10" s="497"/>
      <c r="L10" s="497"/>
      <c r="M10" s="498"/>
      <c r="N10" s="897"/>
      <c r="O10" s="148"/>
      <c r="P10" s="898"/>
      <c r="Q10" s="901"/>
      <c r="R10" s="902"/>
      <c r="S10" s="903"/>
      <c r="T10" s="897"/>
      <c r="U10" s="149"/>
      <c r="V10" s="898"/>
      <c r="W10" s="897"/>
      <c r="X10" s="149"/>
      <c r="Y10" s="898"/>
      <c r="Z10" s="784"/>
      <c r="AA10" s="792"/>
      <c r="AB10" s="61"/>
      <c r="AC10" s="61"/>
      <c r="AD10" s="61"/>
      <c r="AE10" s="178" t="s">
        <v>273</v>
      </c>
      <c r="AF10" s="171"/>
      <c r="AG10" s="172"/>
      <c r="AH10" s="171"/>
      <c r="AI10" s="168"/>
      <c r="AJ10" s="168"/>
      <c r="AK10" s="1"/>
      <c r="AL10" s="1"/>
      <c r="AM10" s="1"/>
    </row>
    <row r="11" spans="1:42" customFormat="1" ht="15" customHeight="1" x14ac:dyDescent="0.4">
      <c r="D11" s="836">
        <v>3</v>
      </c>
      <c r="E11" s="838" t="s">
        <v>99</v>
      </c>
      <c r="F11" s="839"/>
      <c r="G11" s="839"/>
      <c r="H11" s="839"/>
      <c r="I11" s="840"/>
      <c r="J11" s="715" t="s">
        <v>58</v>
      </c>
      <c r="K11" s="716"/>
      <c r="L11" s="716"/>
      <c r="M11" s="717"/>
      <c r="N11" s="887"/>
      <c r="O11" s="150"/>
      <c r="P11" s="885"/>
      <c r="Q11" s="887"/>
      <c r="R11" s="150"/>
      <c r="S11" s="885"/>
      <c r="T11" s="889"/>
      <c r="U11" s="890"/>
      <c r="V11" s="900"/>
      <c r="W11" s="887"/>
      <c r="X11" s="150"/>
      <c r="Y11" s="885"/>
      <c r="Z11" s="783"/>
      <c r="AA11" s="791"/>
      <c r="AB11" s="61"/>
      <c r="AC11" s="61"/>
      <c r="AD11" s="61"/>
      <c r="AE11" s="178" t="s">
        <v>274</v>
      </c>
      <c r="AF11" s="171"/>
      <c r="AG11" s="172"/>
      <c r="AH11" s="171"/>
      <c r="AI11" s="168"/>
      <c r="AJ11" s="168"/>
      <c r="AK11" s="1"/>
      <c r="AL11" s="1"/>
      <c r="AM11" s="1"/>
    </row>
    <row r="12" spans="1:42" customFormat="1" ht="15" customHeight="1" x14ac:dyDescent="0.4">
      <c r="D12" s="855"/>
      <c r="E12" s="856" t="s">
        <v>101</v>
      </c>
      <c r="F12" s="857"/>
      <c r="G12" s="857"/>
      <c r="H12" s="857"/>
      <c r="I12" s="858"/>
      <c r="J12" s="712" t="s">
        <v>102</v>
      </c>
      <c r="K12" s="713"/>
      <c r="L12" s="713"/>
      <c r="M12" s="714"/>
      <c r="N12" s="897"/>
      <c r="O12" s="151"/>
      <c r="P12" s="898"/>
      <c r="Q12" s="897"/>
      <c r="R12" s="151"/>
      <c r="S12" s="898"/>
      <c r="T12" s="901"/>
      <c r="U12" s="902"/>
      <c r="V12" s="903"/>
      <c r="W12" s="897"/>
      <c r="X12" s="149"/>
      <c r="Y12" s="898"/>
      <c r="Z12" s="784"/>
      <c r="AA12" s="792"/>
      <c r="AB12" s="61"/>
      <c r="AC12" s="61"/>
      <c r="AD12" s="61"/>
      <c r="AE12" s="178" t="s">
        <v>275</v>
      </c>
      <c r="AF12" s="171"/>
      <c r="AG12" s="172"/>
      <c r="AH12" s="171"/>
      <c r="AI12" s="168"/>
      <c r="AJ12" s="168"/>
      <c r="AK12" s="1"/>
      <c r="AL12" s="1"/>
      <c r="AM12" s="1"/>
    </row>
    <row r="13" spans="1:42" customFormat="1" ht="15" customHeight="1" x14ac:dyDescent="0.4">
      <c r="D13" s="836">
        <v>4</v>
      </c>
      <c r="E13" s="838" t="s">
        <v>103</v>
      </c>
      <c r="F13" s="839"/>
      <c r="G13" s="839"/>
      <c r="H13" s="839"/>
      <c r="I13" s="840"/>
      <c r="J13" s="479" t="s">
        <v>104</v>
      </c>
      <c r="K13" s="480"/>
      <c r="L13" s="480"/>
      <c r="M13" s="481"/>
      <c r="N13" s="887"/>
      <c r="O13" s="150"/>
      <c r="P13" s="885"/>
      <c r="Q13" s="887"/>
      <c r="R13" s="150"/>
      <c r="S13" s="885"/>
      <c r="T13" s="887"/>
      <c r="U13" s="150"/>
      <c r="V13" s="885"/>
      <c r="W13" s="889"/>
      <c r="X13" s="890"/>
      <c r="Y13" s="931"/>
      <c r="Z13" s="783"/>
      <c r="AA13" s="791"/>
      <c r="AB13" s="61"/>
      <c r="AC13" s="61"/>
      <c r="AD13" s="61"/>
      <c r="AE13" s="178" t="s">
        <v>276</v>
      </c>
      <c r="AF13" s="171"/>
      <c r="AG13" s="172"/>
      <c r="AH13" s="171"/>
      <c r="AI13" s="168"/>
      <c r="AJ13" s="168"/>
      <c r="AK13" s="1"/>
      <c r="AL13" s="1"/>
      <c r="AM13" s="1"/>
    </row>
    <row r="14" spans="1:42" ht="15" customHeight="1" thickBot="1" x14ac:dyDescent="0.2">
      <c r="A14"/>
      <c r="B14"/>
      <c r="C14"/>
      <c r="D14" s="837"/>
      <c r="E14" s="841" t="s">
        <v>105</v>
      </c>
      <c r="F14" s="842"/>
      <c r="G14" s="842"/>
      <c r="H14" s="842"/>
      <c r="I14" s="843"/>
      <c r="J14" s="485" t="s">
        <v>104</v>
      </c>
      <c r="K14" s="486"/>
      <c r="L14" s="486"/>
      <c r="M14" s="487"/>
      <c r="N14" s="888"/>
      <c r="O14" s="152"/>
      <c r="P14" s="886"/>
      <c r="Q14" s="888"/>
      <c r="R14" s="153"/>
      <c r="S14" s="886"/>
      <c r="T14" s="888"/>
      <c r="U14" s="153"/>
      <c r="V14" s="886"/>
      <c r="W14" s="891"/>
      <c r="X14" s="892"/>
      <c r="Y14" s="932"/>
      <c r="Z14" s="800"/>
      <c r="AA14" s="801"/>
      <c r="AB14" s="61"/>
      <c r="AC14" s="61"/>
      <c r="AD14" s="61"/>
      <c r="AE14" s="173"/>
      <c r="AF14" s="173"/>
      <c r="AG14" s="173"/>
      <c r="AH14" s="173"/>
      <c r="AI14" s="168"/>
      <c r="AJ14" s="168"/>
      <c r="AP14"/>
    </row>
    <row r="15" spans="1:42" ht="15" customHeight="1" x14ac:dyDescent="0.15">
      <c r="D15" s="8"/>
      <c r="E15" s="10"/>
      <c r="F15" s="10"/>
      <c r="G15" s="10"/>
      <c r="H15" s="10"/>
      <c r="I15" s="10"/>
      <c r="J15" s="22"/>
      <c r="K15" s="10"/>
      <c r="L15" s="10"/>
      <c r="M15" s="10"/>
      <c r="N15" s="9"/>
      <c r="O15" s="2"/>
      <c r="P15" s="9"/>
      <c r="Q15" s="9"/>
      <c r="R15" s="2"/>
      <c r="S15" s="9"/>
      <c r="T15" s="9"/>
      <c r="U15" s="2"/>
      <c r="V15" s="9"/>
      <c r="W15" s="9"/>
      <c r="X15" s="9"/>
      <c r="Y15" s="9"/>
      <c r="Z15" s="2"/>
      <c r="AA15" s="2"/>
      <c r="AB15" s="8"/>
      <c r="AC15" s="8"/>
      <c r="AD15" s="2"/>
      <c r="AE15" s="173"/>
      <c r="AF15" s="173"/>
      <c r="AG15" s="173"/>
      <c r="AH15" s="173"/>
      <c r="AI15" s="168"/>
      <c r="AJ15" s="168"/>
    </row>
    <row r="16" spans="1:42" ht="15" customHeight="1" x14ac:dyDescent="0.15">
      <c r="D16" s="8"/>
      <c r="E16" s="10"/>
      <c r="F16" s="10"/>
      <c r="G16" s="10"/>
      <c r="H16" s="10"/>
      <c r="I16" s="10"/>
      <c r="J16" s="22"/>
      <c r="K16" s="10"/>
      <c r="L16" s="10"/>
      <c r="M16" s="10"/>
      <c r="N16" s="9"/>
      <c r="O16" s="2"/>
      <c r="P16" s="9"/>
      <c r="Q16" s="9"/>
      <c r="R16" s="2"/>
      <c r="S16" s="9"/>
      <c r="T16" s="9"/>
      <c r="U16" s="2"/>
      <c r="V16" s="9"/>
      <c r="W16" s="9"/>
      <c r="X16" s="9"/>
      <c r="Y16" s="9"/>
      <c r="Z16" s="2"/>
      <c r="AA16" s="2"/>
      <c r="AB16" s="8"/>
      <c r="AC16" s="8"/>
      <c r="AD16" s="2"/>
      <c r="AE16" s="173"/>
      <c r="AF16" s="173"/>
      <c r="AG16" s="173"/>
      <c r="AH16" s="173"/>
      <c r="AI16" s="168"/>
      <c r="AJ16" s="168"/>
    </row>
    <row r="17" spans="1:42" ht="15" customHeight="1" x14ac:dyDescent="0.15">
      <c r="D17" s="8"/>
      <c r="E17" s="10"/>
      <c r="F17" s="10"/>
      <c r="G17" s="10"/>
      <c r="H17" s="10"/>
      <c r="I17" s="10"/>
      <c r="J17" s="22"/>
      <c r="K17" s="10"/>
      <c r="L17" s="10"/>
      <c r="M17" s="10"/>
      <c r="N17" s="9"/>
      <c r="O17" s="2"/>
      <c r="P17" s="9"/>
      <c r="Q17" s="9"/>
      <c r="R17" s="2"/>
      <c r="S17" s="9"/>
      <c r="T17" s="9"/>
      <c r="U17" s="2"/>
      <c r="V17" s="9"/>
      <c r="W17" s="9"/>
      <c r="X17" s="9"/>
      <c r="Y17" s="9"/>
      <c r="Z17" s="2"/>
      <c r="AA17" s="2"/>
      <c r="AB17" s="8"/>
      <c r="AC17" s="8"/>
      <c r="AD17" s="2"/>
      <c r="AE17" s="173"/>
      <c r="AF17" s="173"/>
      <c r="AG17" s="173"/>
      <c r="AH17" s="173"/>
      <c r="AI17" s="168"/>
      <c r="AJ17" s="168"/>
    </row>
    <row r="18" spans="1:42" ht="19.5" customHeight="1" thickBot="1" x14ac:dyDescent="0.2">
      <c r="D18" s="20" t="s">
        <v>11</v>
      </c>
      <c r="E18" s="32"/>
      <c r="F18" s="32"/>
      <c r="G18" s="32"/>
      <c r="H18" s="32"/>
      <c r="I18" s="32"/>
      <c r="J18" s="5"/>
      <c r="K18" s="5"/>
      <c r="L18" s="5"/>
      <c r="M18" s="5"/>
      <c r="N18" s="5"/>
      <c r="O18" s="5"/>
      <c r="P18" s="5"/>
      <c r="Q18" s="5"/>
      <c r="R18" s="4"/>
      <c r="S18" s="544" t="s">
        <v>9</v>
      </c>
      <c r="T18" s="544"/>
      <c r="U18" s="544"/>
      <c r="V18" s="544"/>
      <c r="W18" s="544"/>
      <c r="X18"/>
      <c r="Y18"/>
      <c r="Z18"/>
      <c r="AA18"/>
      <c r="AB18"/>
      <c r="AC18"/>
      <c r="AD18"/>
      <c r="AE18" s="168"/>
      <c r="AF18" s="168"/>
      <c r="AG18" s="168"/>
      <c r="AH18" s="168"/>
      <c r="AI18" s="168"/>
      <c r="AJ18" s="168"/>
    </row>
    <row r="19" spans="1:42" ht="15" customHeight="1" thickBot="1" x14ac:dyDescent="0.2">
      <c r="A19"/>
      <c r="B19"/>
      <c r="C19"/>
      <c r="D19" s="19" t="s">
        <v>8</v>
      </c>
      <c r="E19" s="962" t="s">
        <v>7</v>
      </c>
      <c r="F19" s="963"/>
      <c r="G19" s="963"/>
      <c r="H19" s="963"/>
      <c r="I19" s="964"/>
      <c r="J19" s="962" t="s">
        <v>6</v>
      </c>
      <c r="K19" s="963"/>
      <c r="L19" s="963"/>
      <c r="M19" s="964"/>
      <c r="N19" s="962">
        <v>1</v>
      </c>
      <c r="O19" s="963"/>
      <c r="P19" s="964"/>
      <c r="Q19" s="965">
        <v>2</v>
      </c>
      <c r="R19" s="966"/>
      <c r="S19" s="967"/>
      <c r="T19" s="965">
        <v>3</v>
      </c>
      <c r="U19" s="966"/>
      <c r="V19" s="967"/>
      <c r="W19" s="965">
        <v>4</v>
      </c>
      <c r="X19" s="966"/>
      <c r="Y19" s="966"/>
      <c r="Z19" s="128" t="s">
        <v>2</v>
      </c>
      <c r="AA19" s="166" t="s">
        <v>1</v>
      </c>
      <c r="AB19" s="61"/>
      <c r="AC19" s="61"/>
      <c r="AD19" s="61"/>
      <c r="AE19" s="179" t="s">
        <v>279</v>
      </c>
      <c r="AF19" s="169"/>
      <c r="AG19" s="169"/>
      <c r="AH19" s="169"/>
      <c r="AI19" s="169"/>
      <c r="AJ19" s="169"/>
      <c r="AP19" s="34"/>
    </row>
    <row r="20" spans="1:42" ht="15" customHeight="1" x14ac:dyDescent="0.4">
      <c r="A20"/>
      <c r="B20"/>
      <c r="C20"/>
      <c r="D20" s="873">
        <v>1</v>
      </c>
      <c r="E20" s="874" t="s">
        <v>107</v>
      </c>
      <c r="F20" s="875"/>
      <c r="G20" s="875"/>
      <c r="H20" s="875"/>
      <c r="I20" s="876"/>
      <c r="J20" s="533" t="s">
        <v>72</v>
      </c>
      <c r="K20" s="534"/>
      <c r="L20" s="534"/>
      <c r="M20" s="535"/>
      <c r="N20" s="907"/>
      <c r="O20" s="908"/>
      <c r="P20" s="909"/>
      <c r="Q20" s="910"/>
      <c r="R20" s="147"/>
      <c r="S20" s="912"/>
      <c r="T20" s="910"/>
      <c r="U20" s="147"/>
      <c r="V20" s="912"/>
      <c r="W20" s="910"/>
      <c r="X20" s="147"/>
      <c r="Y20" s="912"/>
      <c r="Z20" s="805"/>
      <c r="AA20" s="807"/>
      <c r="AB20" s="61"/>
      <c r="AC20" s="61"/>
      <c r="AD20" s="61"/>
      <c r="AE20" s="178" t="s">
        <v>16</v>
      </c>
      <c r="AF20" s="170"/>
      <c r="AG20" s="170"/>
      <c r="AH20" s="170"/>
      <c r="AI20" s="168"/>
      <c r="AJ20" s="168"/>
      <c r="AP20"/>
    </row>
    <row r="21" spans="1:42" ht="15" customHeight="1" x14ac:dyDescent="0.4">
      <c r="A21"/>
      <c r="B21"/>
      <c r="C21"/>
      <c r="D21" s="855"/>
      <c r="E21" s="856" t="s">
        <v>109</v>
      </c>
      <c r="F21" s="857"/>
      <c r="G21" s="857"/>
      <c r="H21" s="857"/>
      <c r="I21" s="858"/>
      <c r="J21" s="496" t="s">
        <v>110</v>
      </c>
      <c r="K21" s="497"/>
      <c r="L21" s="497"/>
      <c r="M21" s="498"/>
      <c r="N21" s="907"/>
      <c r="O21" s="908"/>
      <c r="P21" s="909"/>
      <c r="Q21" s="911"/>
      <c r="R21" s="148"/>
      <c r="S21" s="913"/>
      <c r="T21" s="911"/>
      <c r="U21" s="148"/>
      <c r="V21" s="913"/>
      <c r="W21" s="897"/>
      <c r="X21" s="149"/>
      <c r="Y21" s="898"/>
      <c r="Z21" s="806"/>
      <c r="AA21" s="808"/>
      <c r="AB21" s="61"/>
      <c r="AC21" s="61"/>
      <c r="AD21" s="61"/>
      <c r="AE21" s="178" t="s">
        <v>277</v>
      </c>
      <c r="AF21" s="171"/>
      <c r="AG21" s="172"/>
      <c r="AH21" s="171"/>
      <c r="AI21" s="168"/>
      <c r="AJ21" s="168"/>
      <c r="AP21"/>
    </row>
    <row r="22" spans="1:42" ht="15" customHeight="1" x14ac:dyDescent="0.4">
      <c r="A22"/>
      <c r="B22"/>
      <c r="C22"/>
      <c r="D22" s="836">
        <v>2</v>
      </c>
      <c r="E22" s="699" t="s">
        <v>128</v>
      </c>
      <c r="F22" s="700"/>
      <c r="G22" s="700"/>
      <c r="H22" s="700"/>
      <c r="I22" s="701"/>
      <c r="J22" s="721" t="s">
        <v>111</v>
      </c>
      <c r="K22" s="722"/>
      <c r="L22" s="722"/>
      <c r="M22" s="723"/>
      <c r="N22" s="887"/>
      <c r="O22" s="150"/>
      <c r="P22" s="885"/>
      <c r="Q22" s="889"/>
      <c r="R22" s="890"/>
      <c r="S22" s="900"/>
      <c r="T22" s="887"/>
      <c r="U22" s="150"/>
      <c r="V22" s="885"/>
      <c r="W22" s="887"/>
      <c r="X22" s="150"/>
      <c r="Y22" s="885"/>
      <c r="Z22" s="783"/>
      <c r="AA22" s="791"/>
      <c r="AB22" s="61"/>
      <c r="AC22" s="61"/>
      <c r="AD22" s="61"/>
      <c r="AE22" s="178" t="s">
        <v>272</v>
      </c>
      <c r="AF22" s="171"/>
      <c r="AG22" s="172"/>
      <c r="AH22" s="171"/>
      <c r="AI22" s="168"/>
      <c r="AJ22" s="168"/>
      <c r="AP22"/>
    </row>
    <row r="23" spans="1:42" ht="15" customHeight="1" x14ac:dyDescent="0.4">
      <c r="A23"/>
      <c r="B23"/>
      <c r="C23"/>
      <c r="D23" s="855"/>
      <c r="E23" s="702" t="s">
        <v>112</v>
      </c>
      <c r="F23" s="703"/>
      <c r="G23" s="703"/>
      <c r="H23" s="703"/>
      <c r="I23" s="704"/>
      <c r="J23" s="496" t="s">
        <v>113</v>
      </c>
      <c r="K23" s="497"/>
      <c r="L23" s="497"/>
      <c r="M23" s="498"/>
      <c r="N23" s="897"/>
      <c r="O23" s="148"/>
      <c r="P23" s="898"/>
      <c r="Q23" s="901"/>
      <c r="R23" s="902"/>
      <c r="S23" s="903"/>
      <c r="T23" s="897"/>
      <c r="U23" s="149"/>
      <c r="V23" s="898"/>
      <c r="W23" s="897"/>
      <c r="X23" s="149"/>
      <c r="Y23" s="898"/>
      <c r="Z23" s="784"/>
      <c r="AA23" s="792"/>
      <c r="AB23" s="61"/>
      <c r="AC23" s="61"/>
      <c r="AD23" s="61"/>
      <c r="AE23" s="178" t="s">
        <v>273</v>
      </c>
      <c r="AF23" s="171"/>
      <c r="AG23" s="172"/>
      <c r="AH23" s="171"/>
      <c r="AI23" s="168"/>
      <c r="AJ23" s="168"/>
      <c r="AP23"/>
    </row>
    <row r="24" spans="1:42" ht="15" customHeight="1" x14ac:dyDescent="0.4">
      <c r="A24"/>
      <c r="B24"/>
      <c r="C24"/>
      <c r="D24" s="836">
        <v>3</v>
      </c>
      <c r="E24" s="838" t="s">
        <v>34</v>
      </c>
      <c r="F24" s="839"/>
      <c r="G24" s="839"/>
      <c r="H24" s="839"/>
      <c r="I24" s="840"/>
      <c r="J24" s="479" t="s">
        <v>33</v>
      </c>
      <c r="K24" s="480"/>
      <c r="L24" s="480"/>
      <c r="M24" s="481"/>
      <c r="N24" s="887"/>
      <c r="O24" s="150"/>
      <c r="P24" s="885"/>
      <c r="Q24" s="887"/>
      <c r="R24" s="150"/>
      <c r="S24" s="885"/>
      <c r="T24" s="889"/>
      <c r="U24" s="890"/>
      <c r="V24" s="900"/>
      <c r="W24" s="887"/>
      <c r="X24" s="150"/>
      <c r="Y24" s="885"/>
      <c r="Z24" s="783"/>
      <c r="AA24" s="791"/>
      <c r="AB24" s="61"/>
      <c r="AC24" s="61"/>
      <c r="AD24" s="61"/>
      <c r="AE24" s="178" t="s">
        <v>274</v>
      </c>
      <c r="AF24" s="170"/>
      <c r="AG24" s="174"/>
      <c r="AH24" s="170"/>
      <c r="AI24" s="168"/>
      <c r="AJ24" s="168"/>
      <c r="AP24"/>
    </row>
    <row r="25" spans="1:42" ht="15" customHeight="1" x14ac:dyDescent="0.4">
      <c r="A25"/>
      <c r="B25"/>
      <c r="C25"/>
      <c r="D25" s="855"/>
      <c r="E25" s="856" t="s">
        <v>35</v>
      </c>
      <c r="F25" s="857"/>
      <c r="G25" s="857"/>
      <c r="H25" s="857"/>
      <c r="I25" s="858"/>
      <c r="J25" s="496" t="s">
        <v>33</v>
      </c>
      <c r="K25" s="497"/>
      <c r="L25" s="497"/>
      <c r="M25" s="498"/>
      <c r="N25" s="897"/>
      <c r="O25" s="151"/>
      <c r="P25" s="898"/>
      <c r="Q25" s="897"/>
      <c r="R25" s="151"/>
      <c r="S25" s="898"/>
      <c r="T25" s="901"/>
      <c r="U25" s="902"/>
      <c r="V25" s="903"/>
      <c r="W25" s="897"/>
      <c r="X25" s="149"/>
      <c r="Y25" s="898"/>
      <c r="Z25" s="784"/>
      <c r="AA25" s="792"/>
      <c r="AB25" s="61"/>
      <c r="AC25" s="61"/>
      <c r="AD25" s="61"/>
      <c r="AE25" s="178" t="s">
        <v>275</v>
      </c>
      <c r="AF25" s="171"/>
      <c r="AG25" s="172"/>
      <c r="AH25" s="171"/>
      <c r="AI25" s="168"/>
      <c r="AJ25" s="168"/>
      <c r="AP25"/>
    </row>
    <row r="26" spans="1:42" ht="15" customHeight="1" x14ac:dyDescent="0.4">
      <c r="A26"/>
      <c r="B26"/>
      <c r="C26"/>
      <c r="D26" s="836">
        <v>4</v>
      </c>
      <c r="E26" s="838" t="s">
        <v>114</v>
      </c>
      <c r="F26" s="839"/>
      <c r="G26" s="839"/>
      <c r="H26" s="839"/>
      <c r="I26" s="840"/>
      <c r="J26" s="479" t="s">
        <v>72</v>
      </c>
      <c r="K26" s="480"/>
      <c r="L26" s="480"/>
      <c r="M26" s="481"/>
      <c r="N26" s="887"/>
      <c r="O26" s="150"/>
      <c r="P26" s="885"/>
      <c r="Q26" s="887"/>
      <c r="R26" s="150"/>
      <c r="S26" s="885"/>
      <c r="T26" s="887"/>
      <c r="U26" s="150"/>
      <c r="V26" s="885"/>
      <c r="W26" s="889"/>
      <c r="X26" s="890"/>
      <c r="Y26" s="931"/>
      <c r="Z26" s="783"/>
      <c r="AA26" s="791"/>
      <c r="AB26" s="61"/>
      <c r="AC26" s="61"/>
      <c r="AD26" s="61"/>
      <c r="AE26" s="178" t="s">
        <v>276</v>
      </c>
      <c r="AF26" s="171"/>
      <c r="AG26" s="172"/>
      <c r="AH26" s="171"/>
      <c r="AI26" s="168"/>
      <c r="AJ26" s="168"/>
      <c r="AP26"/>
    </row>
    <row r="27" spans="1:42" ht="15" customHeight="1" thickBot="1" x14ac:dyDescent="0.2">
      <c r="A27"/>
      <c r="B27"/>
      <c r="C27"/>
      <c r="D27" s="837"/>
      <c r="E27" s="841" t="s">
        <v>115</v>
      </c>
      <c r="F27" s="842"/>
      <c r="G27" s="842"/>
      <c r="H27" s="842"/>
      <c r="I27" s="843"/>
      <c r="J27" s="734" t="s">
        <v>116</v>
      </c>
      <c r="K27" s="735"/>
      <c r="L27" s="735"/>
      <c r="M27" s="736"/>
      <c r="N27" s="888"/>
      <c r="O27" s="152"/>
      <c r="P27" s="886"/>
      <c r="Q27" s="888"/>
      <c r="R27" s="153"/>
      <c r="S27" s="886"/>
      <c r="T27" s="888"/>
      <c r="U27" s="153"/>
      <c r="V27" s="886"/>
      <c r="W27" s="891"/>
      <c r="X27" s="892"/>
      <c r="Y27" s="932"/>
      <c r="Z27" s="800"/>
      <c r="AA27" s="801"/>
      <c r="AB27" s="61"/>
      <c r="AC27" s="61"/>
      <c r="AD27" s="61"/>
      <c r="AE27" s="173"/>
      <c r="AF27" s="173"/>
      <c r="AG27" s="173"/>
      <c r="AH27" s="173"/>
      <c r="AI27" s="168"/>
      <c r="AJ27" s="168"/>
      <c r="AP27"/>
    </row>
    <row r="28" spans="1:42" ht="15" customHeight="1" x14ac:dyDescent="0.15">
      <c r="D28" s="8"/>
      <c r="E28" s="10"/>
      <c r="F28" s="10"/>
      <c r="G28" s="10"/>
      <c r="H28" s="10"/>
      <c r="I28" s="10"/>
      <c r="J28" s="22"/>
      <c r="K28" s="10"/>
      <c r="L28" s="10"/>
      <c r="M28" s="10"/>
      <c r="N28" s="9"/>
      <c r="O28" s="2"/>
      <c r="P28" s="9"/>
      <c r="Q28" s="9"/>
      <c r="R28" s="2"/>
      <c r="S28" s="9"/>
      <c r="T28" s="9"/>
      <c r="U28" s="2"/>
      <c r="V28" s="9"/>
      <c r="W28" s="9"/>
      <c r="X28" s="9"/>
      <c r="Y28" s="9"/>
      <c r="Z28" s="2"/>
      <c r="AA28" s="2"/>
      <c r="AB28" s="8"/>
      <c r="AC28" s="8"/>
      <c r="AD28" s="2"/>
      <c r="AE28" s="173"/>
      <c r="AF28" s="173"/>
      <c r="AG28" s="173"/>
      <c r="AH28" s="173"/>
      <c r="AI28" s="168"/>
      <c r="AJ28" s="168"/>
    </row>
    <row r="29" spans="1:42" ht="15" customHeight="1" x14ac:dyDescent="0.15">
      <c r="D29" s="8"/>
      <c r="E29" s="10"/>
      <c r="F29" s="10"/>
      <c r="G29" s="10"/>
      <c r="H29" s="10"/>
      <c r="I29" s="10"/>
      <c r="J29" s="22"/>
      <c r="K29" s="10"/>
      <c r="L29" s="10"/>
      <c r="M29" s="10"/>
      <c r="N29" s="9"/>
      <c r="O29" s="2"/>
      <c r="P29" s="9"/>
      <c r="Q29" s="9"/>
      <c r="R29" s="2"/>
      <c r="S29" s="9"/>
      <c r="T29" s="9"/>
      <c r="U29" s="2"/>
      <c r="V29" s="9"/>
      <c r="W29" s="9"/>
      <c r="X29" s="9"/>
      <c r="Y29" s="9"/>
      <c r="Z29" s="2"/>
      <c r="AA29" s="2"/>
      <c r="AB29" s="8"/>
      <c r="AC29" s="8"/>
      <c r="AD29" s="2"/>
      <c r="AE29" s="173"/>
      <c r="AF29" s="173"/>
      <c r="AG29" s="173"/>
      <c r="AH29" s="173"/>
      <c r="AI29" s="168"/>
      <c r="AJ29" s="168"/>
    </row>
    <row r="30" spans="1:42" ht="15" customHeight="1" x14ac:dyDescent="0.15">
      <c r="D30" s="8"/>
      <c r="E30" s="10"/>
      <c r="F30" s="10"/>
      <c r="G30" s="10"/>
      <c r="H30" s="10"/>
      <c r="I30" s="10"/>
      <c r="J30" s="22"/>
      <c r="K30" s="10"/>
      <c r="L30" s="10"/>
      <c r="M30" s="10"/>
      <c r="N30" s="9"/>
      <c r="O30" s="2"/>
      <c r="P30" s="9"/>
      <c r="Q30" s="9"/>
      <c r="R30" s="2"/>
      <c r="S30" s="9"/>
      <c r="T30" s="9"/>
      <c r="U30" s="2"/>
      <c r="V30" s="9"/>
      <c r="W30" s="9"/>
      <c r="X30" s="9"/>
      <c r="Y30" s="9"/>
      <c r="Z30" s="2"/>
      <c r="AA30" s="2"/>
      <c r="AB30" s="8"/>
      <c r="AC30" s="8"/>
      <c r="AD30" s="2"/>
      <c r="AE30" s="173"/>
      <c r="AF30" s="173"/>
      <c r="AG30" s="173"/>
      <c r="AH30" s="173"/>
      <c r="AI30" s="168"/>
      <c r="AJ30" s="168"/>
    </row>
    <row r="31" spans="1:42" ht="19.5" customHeight="1" thickBot="1" x14ac:dyDescent="0.2">
      <c r="D31" s="20" t="s">
        <v>10</v>
      </c>
      <c r="E31" s="32"/>
      <c r="F31" s="32"/>
      <c r="G31" s="32"/>
      <c r="H31" s="32"/>
      <c r="I31" s="32"/>
      <c r="J31" s="5"/>
      <c r="K31" s="5"/>
      <c r="L31" s="5"/>
      <c r="M31" s="5"/>
      <c r="N31" s="5"/>
      <c r="O31" s="5"/>
      <c r="P31" s="5"/>
      <c r="Q31" s="5"/>
      <c r="R31" s="4"/>
      <c r="S31" s="544" t="s">
        <v>9</v>
      </c>
      <c r="T31" s="544"/>
      <c r="U31" s="544"/>
      <c r="V31" s="544"/>
      <c r="W31" s="544"/>
      <c r="X31"/>
      <c r="Y31"/>
      <c r="Z31"/>
      <c r="AA31"/>
      <c r="AB31"/>
      <c r="AC31"/>
      <c r="AD31"/>
      <c r="AE31" s="168"/>
      <c r="AF31" s="168"/>
      <c r="AG31" s="168"/>
      <c r="AH31" s="168"/>
      <c r="AI31" s="168"/>
      <c r="AJ31" s="168"/>
    </row>
    <row r="32" spans="1:42" ht="15" customHeight="1" thickBot="1" x14ac:dyDescent="0.2">
      <c r="A32"/>
      <c r="B32"/>
      <c r="C32"/>
      <c r="D32" s="19" t="s">
        <v>8</v>
      </c>
      <c r="E32" s="962" t="s">
        <v>7</v>
      </c>
      <c r="F32" s="963"/>
      <c r="G32" s="963"/>
      <c r="H32" s="963"/>
      <c r="I32" s="964"/>
      <c r="J32" s="962" t="s">
        <v>6</v>
      </c>
      <c r="K32" s="963"/>
      <c r="L32" s="963"/>
      <c r="M32" s="964"/>
      <c r="N32" s="962">
        <v>1</v>
      </c>
      <c r="O32" s="963"/>
      <c r="P32" s="964"/>
      <c r="Q32" s="965">
        <v>2</v>
      </c>
      <c r="R32" s="966"/>
      <c r="S32" s="967"/>
      <c r="T32" s="965">
        <v>3</v>
      </c>
      <c r="U32" s="966"/>
      <c r="V32" s="967"/>
      <c r="W32" s="965">
        <v>4</v>
      </c>
      <c r="X32" s="966"/>
      <c r="Y32" s="966"/>
      <c r="Z32" s="128" t="s">
        <v>2</v>
      </c>
      <c r="AA32" s="166" t="s">
        <v>1</v>
      </c>
      <c r="AB32" s="61"/>
      <c r="AC32" s="61"/>
      <c r="AD32" s="61"/>
      <c r="AE32" s="179" t="s">
        <v>280</v>
      </c>
      <c r="AF32" s="169"/>
      <c r="AG32" s="169"/>
      <c r="AH32" s="169"/>
      <c r="AI32" s="169"/>
      <c r="AJ32" s="169"/>
      <c r="AP32" s="34"/>
    </row>
    <row r="33" spans="1:42" ht="15" customHeight="1" x14ac:dyDescent="0.4">
      <c r="A33"/>
      <c r="B33" s="44"/>
      <c r="C33"/>
      <c r="D33" s="873">
        <v>1</v>
      </c>
      <c r="E33" s="874" t="s">
        <v>117</v>
      </c>
      <c r="F33" s="875"/>
      <c r="G33" s="875"/>
      <c r="H33" s="875"/>
      <c r="I33" s="876"/>
      <c r="J33" s="726" t="s">
        <v>118</v>
      </c>
      <c r="K33" s="727"/>
      <c r="L33" s="727"/>
      <c r="M33" s="728"/>
      <c r="N33" s="907"/>
      <c r="O33" s="908"/>
      <c r="P33" s="909"/>
      <c r="Q33" s="910"/>
      <c r="R33" s="147"/>
      <c r="S33" s="912"/>
      <c r="T33" s="910"/>
      <c r="U33" s="147"/>
      <c r="V33" s="912"/>
      <c r="W33" s="910"/>
      <c r="X33" s="147"/>
      <c r="Y33" s="912"/>
      <c r="Z33" s="805"/>
      <c r="AA33" s="807"/>
      <c r="AB33" s="61"/>
      <c r="AC33" s="61"/>
      <c r="AD33" s="61"/>
      <c r="AE33" s="178" t="s">
        <v>16</v>
      </c>
      <c r="AF33" s="170"/>
      <c r="AG33" s="170"/>
      <c r="AH33" s="170"/>
      <c r="AI33" s="168"/>
      <c r="AJ33" s="168"/>
      <c r="AP33"/>
    </row>
    <row r="34" spans="1:42" ht="15" customHeight="1" x14ac:dyDescent="0.4">
      <c r="A34"/>
      <c r="B34"/>
      <c r="C34"/>
      <c r="D34" s="855"/>
      <c r="E34" s="856" t="s">
        <v>119</v>
      </c>
      <c r="F34" s="857"/>
      <c r="G34" s="857"/>
      <c r="H34" s="857"/>
      <c r="I34" s="858"/>
      <c r="J34" s="496" t="s">
        <v>120</v>
      </c>
      <c r="K34" s="497"/>
      <c r="L34" s="497"/>
      <c r="M34" s="498"/>
      <c r="N34" s="907"/>
      <c r="O34" s="908"/>
      <c r="P34" s="909"/>
      <c r="Q34" s="911"/>
      <c r="R34" s="148"/>
      <c r="S34" s="913"/>
      <c r="T34" s="911"/>
      <c r="U34" s="148"/>
      <c r="V34" s="913"/>
      <c r="W34" s="897"/>
      <c r="X34" s="149"/>
      <c r="Y34" s="898"/>
      <c r="Z34" s="806"/>
      <c r="AA34" s="808"/>
      <c r="AB34" s="61"/>
      <c r="AC34" s="61"/>
      <c r="AD34" s="61"/>
      <c r="AE34" s="178" t="s">
        <v>277</v>
      </c>
      <c r="AF34" s="171"/>
      <c r="AG34" s="172"/>
      <c r="AH34" s="171"/>
      <c r="AI34" s="168"/>
      <c r="AJ34" s="168"/>
      <c r="AP34"/>
    </row>
    <row r="35" spans="1:42" ht="15" customHeight="1" x14ac:dyDescent="0.4">
      <c r="A35"/>
      <c r="B35"/>
      <c r="C35"/>
      <c r="D35" s="836">
        <v>2</v>
      </c>
      <c r="E35" s="718" t="s">
        <v>121</v>
      </c>
      <c r="F35" s="719"/>
      <c r="G35" s="719"/>
      <c r="H35" s="719"/>
      <c r="I35" s="720"/>
      <c r="J35" s="682" t="s">
        <v>82</v>
      </c>
      <c r="K35" s="683"/>
      <c r="L35" s="683"/>
      <c r="M35" s="684"/>
      <c r="N35" s="887"/>
      <c r="O35" s="150"/>
      <c r="P35" s="885"/>
      <c r="Q35" s="889"/>
      <c r="R35" s="890"/>
      <c r="S35" s="900"/>
      <c r="T35" s="887"/>
      <c r="U35" s="150"/>
      <c r="V35" s="885"/>
      <c r="W35" s="887"/>
      <c r="X35" s="150"/>
      <c r="Y35" s="885"/>
      <c r="Z35" s="783"/>
      <c r="AA35" s="791"/>
      <c r="AB35" s="61"/>
      <c r="AC35" s="61"/>
      <c r="AD35" s="61"/>
      <c r="AE35" s="178" t="s">
        <v>272</v>
      </c>
      <c r="AF35" s="171"/>
      <c r="AG35" s="172"/>
      <c r="AH35" s="171"/>
      <c r="AI35" s="168"/>
      <c r="AJ35" s="168"/>
      <c r="AP35"/>
    </row>
    <row r="36" spans="1:42" ht="15" customHeight="1" x14ac:dyDescent="0.4">
      <c r="A36"/>
      <c r="B36"/>
      <c r="C36"/>
      <c r="D36" s="855"/>
      <c r="E36" s="856" t="s">
        <v>122</v>
      </c>
      <c r="F36" s="857"/>
      <c r="G36" s="857"/>
      <c r="H36" s="857"/>
      <c r="I36" s="858"/>
      <c r="J36" s="712" t="s">
        <v>69</v>
      </c>
      <c r="K36" s="713"/>
      <c r="L36" s="713"/>
      <c r="M36" s="714"/>
      <c r="N36" s="897"/>
      <c r="O36" s="148"/>
      <c r="P36" s="898"/>
      <c r="Q36" s="901"/>
      <c r="R36" s="902"/>
      <c r="S36" s="903"/>
      <c r="T36" s="897"/>
      <c r="U36" s="149"/>
      <c r="V36" s="898"/>
      <c r="W36" s="897"/>
      <c r="X36" s="149"/>
      <c r="Y36" s="898"/>
      <c r="Z36" s="784"/>
      <c r="AA36" s="792"/>
      <c r="AB36" s="61"/>
      <c r="AC36" s="61"/>
      <c r="AD36" s="61"/>
      <c r="AE36" s="178" t="s">
        <v>273</v>
      </c>
      <c r="AF36" s="171"/>
      <c r="AG36" s="172"/>
      <c r="AH36" s="171"/>
      <c r="AI36" s="168"/>
      <c r="AJ36" s="168"/>
      <c r="AP36"/>
    </row>
    <row r="37" spans="1:42" ht="15" customHeight="1" x14ac:dyDescent="0.4">
      <c r="A37"/>
      <c r="B37"/>
      <c r="C37"/>
      <c r="D37" s="836">
        <v>3</v>
      </c>
      <c r="E37" s="838" t="s">
        <v>124</v>
      </c>
      <c r="F37" s="839"/>
      <c r="G37" s="839"/>
      <c r="H37" s="839"/>
      <c r="I37" s="840"/>
      <c r="J37" s="479" t="s">
        <v>104</v>
      </c>
      <c r="K37" s="480"/>
      <c r="L37" s="480"/>
      <c r="M37" s="481"/>
      <c r="N37" s="887"/>
      <c r="O37" s="150"/>
      <c r="P37" s="885"/>
      <c r="Q37" s="887"/>
      <c r="R37" s="150"/>
      <c r="S37" s="885"/>
      <c r="T37" s="889"/>
      <c r="U37" s="890"/>
      <c r="V37" s="900"/>
      <c r="W37" s="887"/>
      <c r="X37" s="150"/>
      <c r="Y37" s="885"/>
      <c r="Z37" s="783"/>
      <c r="AA37" s="791"/>
      <c r="AB37" s="61"/>
      <c r="AC37" s="61"/>
      <c r="AD37" s="61"/>
      <c r="AE37" s="178" t="s">
        <v>274</v>
      </c>
      <c r="AF37" s="171"/>
      <c r="AG37" s="172"/>
      <c r="AH37" s="171"/>
      <c r="AI37" s="168"/>
      <c r="AJ37" s="168"/>
      <c r="AP37"/>
    </row>
    <row r="38" spans="1:42" ht="15" customHeight="1" x14ac:dyDescent="0.4">
      <c r="A38"/>
      <c r="B38"/>
      <c r="C38"/>
      <c r="D38" s="855"/>
      <c r="E38" s="856" t="s">
        <v>125</v>
      </c>
      <c r="F38" s="857"/>
      <c r="G38" s="857"/>
      <c r="H38" s="857"/>
      <c r="I38" s="858"/>
      <c r="J38" s="496" t="s">
        <v>104</v>
      </c>
      <c r="K38" s="497"/>
      <c r="L38" s="497"/>
      <c r="M38" s="498"/>
      <c r="N38" s="897"/>
      <c r="O38" s="151"/>
      <c r="P38" s="898"/>
      <c r="Q38" s="897"/>
      <c r="R38" s="151"/>
      <c r="S38" s="898"/>
      <c r="T38" s="901"/>
      <c r="U38" s="902"/>
      <c r="V38" s="903"/>
      <c r="W38" s="897"/>
      <c r="X38" s="149"/>
      <c r="Y38" s="898"/>
      <c r="Z38" s="784"/>
      <c r="AA38" s="792"/>
      <c r="AB38" s="61"/>
      <c r="AC38" s="61"/>
      <c r="AD38" s="61"/>
      <c r="AE38" s="178" t="s">
        <v>275</v>
      </c>
      <c r="AF38" s="171"/>
      <c r="AG38" s="172"/>
      <c r="AH38" s="171"/>
      <c r="AI38" s="168"/>
      <c r="AJ38" s="168"/>
      <c r="AP38"/>
    </row>
    <row r="39" spans="1:42" ht="15" customHeight="1" x14ac:dyDescent="0.4">
      <c r="A39"/>
      <c r="B39"/>
      <c r="C39"/>
      <c r="D39" s="836">
        <v>4</v>
      </c>
      <c r="E39" s="838" t="s">
        <v>126</v>
      </c>
      <c r="F39" s="839"/>
      <c r="G39" s="839"/>
      <c r="H39" s="839"/>
      <c r="I39" s="840"/>
      <c r="J39" s="479" t="s">
        <v>113</v>
      </c>
      <c r="K39" s="480"/>
      <c r="L39" s="480"/>
      <c r="M39" s="481"/>
      <c r="N39" s="887"/>
      <c r="O39" s="150"/>
      <c r="P39" s="885"/>
      <c r="Q39" s="887"/>
      <c r="R39" s="150"/>
      <c r="S39" s="885"/>
      <c r="T39" s="887"/>
      <c r="U39" s="150"/>
      <c r="V39" s="885"/>
      <c r="W39" s="889"/>
      <c r="X39" s="890"/>
      <c r="Y39" s="931"/>
      <c r="Z39" s="783"/>
      <c r="AA39" s="791"/>
      <c r="AB39" s="61"/>
      <c r="AC39" s="61"/>
      <c r="AD39" s="61"/>
      <c r="AE39" s="178" t="s">
        <v>276</v>
      </c>
      <c r="AF39" s="171"/>
      <c r="AG39" s="172"/>
      <c r="AH39" s="171"/>
      <c r="AI39" s="168"/>
      <c r="AJ39" s="168"/>
      <c r="AP39"/>
    </row>
    <row r="40" spans="1:42" ht="15" customHeight="1" thickBot="1" x14ac:dyDescent="0.2">
      <c r="A40"/>
      <c r="B40"/>
      <c r="C40"/>
      <c r="D40" s="837"/>
      <c r="E40" s="841" t="s">
        <v>127</v>
      </c>
      <c r="F40" s="842"/>
      <c r="G40" s="842"/>
      <c r="H40" s="842"/>
      <c r="I40" s="843"/>
      <c r="J40" s="485" t="s">
        <v>113</v>
      </c>
      <c r="K40" s="486"/>
      <c r="L40" s="486"/>
      <c r="M40" s="487"/>
      <c r="N40" s="888"/>
      <c r="O40" s="152"/>
      <c r="P40" s="886"/>
      <c r="Q40" s="888"/>
      <c r="R40" s="153"/>
      <c r="S40" s="886"/>
      <c r="T40" s="888"/>
      <c r="U40" s="153"/>
      <c r="V40" s="886"/>
      <c r="W40" s="891"/>
      <c r="X40" s="892"/>
      <c r="Y40" s="932"/>
      <c r="Z40" s="800"/>
      <c r="AA40" s="801"/>
      <c r="AB40" s="61"/>
      <c r="AC40" s="61"/>
      <c r="AD40" s="61"/>
      <c r="AE40" s="168"/>
      <c r="AF40" s="168"/>
      <c r="AG40" s="168"/>
      <c r="AH40" s="173"/>
      <c r="AI40" s="173"/>
      <c r="AJ40" s="173"/>
      <c r="AK40" s="8"/>
      <c r="AL40"/>
      <c r="AM40"/>
      <c r="AP40"/>
    </row>
    <row r="41" spans="1:42" ht="15" customHeight="1" x14ac:dyDescent="0.15">
      <c r="D41" s="8"/>
      <c r="E41" s="10"/>
      <c r="F41" s="10"/>
      <c r="G41" s="10"/>
      <c r="H41" s="10"/>
      <c r="I41" s="10"/>
      <c r="J41" s="22"/>
      <c r="K41" s="10"/>
      <c r="L41" s="10"/>
      <c r="M41" s="10"/>
      <c r="N41" s="9"/>
      <c r="O41" s="2"/>
      <c r="P41" s="9"/>
      <c r="Q41" s="9"/>
      <c r="R41" s="2"/>
      <c r="S41" s="9"/>
      <c r="T41" s="9"/>
      <c r="U41" s="2"/>
      <c r="V41" s="9"/>
      <c r="W41" s="9"/>
      <c r="X41" s="9"/>
      <c r="Y41" s="9"/>
      <c r="Z41" s="2"/>
      <c r="AA41" s="2"/>
      <c r="AB41" s="8"/>
      <c r="AC41" s="8"/>
      <c r="AD41" s="2"/>
      <c r="AE41" s="175"/>
      <c r="AF41" s="168"/>
      <c r="AG41" s="168"/>
      <c r="AH41" s="173"/>
      <c r="AI41" s="173"/>
      <c r="AJ41" s="173"/>
      <c r="AK41" s="8"/>
      <c r="AL41"/>
      <c r="AM41"/>
    </row>
    <row r="42" spans="1:42" ht="15" customHeight="1" x14ac:dyDescent="0.15"/>
    <row r="43" spans="1:42" ht="15" customHeight="1" x14ac:dyDescent="0.15"/>
    <row r="44" spans="1:42" ht="15" customHeight="1" x14ac:dyDescent="0.15"/>
    <row r="45" spans="1:42" s="57" customFormat="1" ht="16.149999999999999" customHeight="1" x14ac:dyDescent="0.15">
      <c r="D45" s="58" t="s">
        <v>205</v>
      </c>
      <c r="E45" s="59"/>
      <c r="F45" s="59"/>
      <c r="G45" s="59"/>
      <c r="H45" s="60"/>
      <c r="I45" s="60"/>
      <c r="J45" s="60"/>
      <c r="K45" s="60"/>
      <c r="L45" s="60"/>
      <c r="M45" s="60"/>
    </row>
    <row r="46" spans="1:42" s="57" customFormat="1" ht="16.149999999999999" customHeight="1" x14ac:dyDescent="0.15">
      <c r="D46" s="58"/>
      <c r="E46" s="59"/>
      <c r="F46" s="59"/>
      <c r="G46" s="59"/>
      <c r="H46" s="60"/>
      <c r="I46" s="60"/>
      <c r="J46" s="60"/>
      <c r="K46" s="60"/>
      <c r="L46" s="60"/>
      <c r="M46" s="60"/>
    </row>
    <row r="47" spans="1:42" s="61" customFormat="1" ht="16.149999999999999" customHeight="1" x14ac:dyDescent="0.15">
      <c r="D47" s="62" t="s">
        <v>262</v>
      </c>
      <c r="E47" s="63"/>
      <c r="F47" s="63"/>
      <c r="G47" s="63"/>
      <c r="H47" s="64"/>
      <c r="I47" s="64"/>
      <c r="J47" s="64"/>
      <c r="K47" s="64"/>
      <c r="L47" s="64"/>
      <c r="M47" s="64"/>
      <c r="N47" s="65"/>
    </row>
    <row r="48" spans="1:42" s="61" customFormat="1" ht="16.149999999999999" customHeight="1" x14ac:dyDescent="0.15">
      <c r="D48" s="66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4:44" s="61" customFormat="1" ht="16.149999999999999" customHeight="1" thickBot="1" x14ac:dyDescent="0.2">
      <c r="D49" s="67" t="s">
        <v>207</v>
      </c>
      <c r="E49" s="68"/>
      <c r="F49" s="68"/>
      <c r="G49" s="68"/>
      <c r="H49" s="68"/>
      <c r="I49" s="68"/>
      <c r="J49" s="69"/>
      <c r="K49" s="69"/>
      <c r="L49" s="69"/>
      <c r="M49" s="69"/>
      <c r="N49" s="69"/>
      <c r="O49" s="69"/>
      <c r="P49" s="69"/>
      <c r="Q49" s="69"/>
      <c r="R49" s="67"/>
      <c r="S49" s="70" t="s">
        <v>9</v>
      </c>
      <c r="T49" s="70"/>
      <c r="U49" s="70"/>
      <c r="V49" s="70"/>
    </row>
    <row r="50" spans="4:44" s="61" customFormat="1" ht="16.149999999999999" customHeight="1" thickBot="1" x14ac:dyDescent="0.2">
      <c r="D50" s="126" t="s">
        <v>8</v>
      </c>
      <c r="E50" s="749" t="s">
        <v>7</v>
      </c>
      <c r="F50" s="750"/>
      <c r="G50" s="750"/>
      <c r="H50" s="750"/>
      <c r="I50" s="751"/>
      <c r="J50" s="749" t="s">
        <v>6</v>
      </c>
      <c r="K50" s="750"/>
      <c r="L50" s="750"/>
      <c r="M50" s="751"/>
      <c r="N50" s="752" t="s">
        <v>208</v>
      </c>
      <c r="O50" s="753"/>
      <c r="P50" s="754"/>
      <c r="Q50" s="752" t="s">
        <v>209</v>
      </c>
      <c r="R50" s="753"/>
      <c r="S50" s="754"/>
      <c r="T50" s="752" t="s">
        <v>210</v>
      </c>
      <c r="U50" s="753"/>
      <c r="V50" s="754"/>
      <c r="W50" s="128" t="s">
        <v>2</v>
      </c>
      <c r="X50" s="166" t="s">
        <v>1</v>
      </c>
      <c r="AE50" s="813" t="s">
        <v>211</v>
      </c>
      <c r="AF50" s="813"/>
      <c r="AG50" s="813"/>
      <c r="AH50" s="357" t="s">
        <v>242</v>
      </c>
      <c r="AI50" s="357"/>
      <c r="AJ50" s="109"/>
      <c r="AN50" s="109"/>
      <c r="AO50" s="77"/>
    </row>
    <row r="51" spans="4:44" s="61" customFormat="1" ht="16.149999999999999" customHeight="1" x14ac:dyDescent="0.15">
      <c r="D51" s="358" t="s">
        <v>208</v>
      </c>
      <c r="E51" s="420" t="s">
        <v>390</v>
      </c>
      <c r="F51" s="421"/>
      <c r="G51" s="421"/>
      <c r="H51" s="421"/>
      <c r="I51" s="422"/>
      <c r="J51" s="436" t="s">
        <v>391</v>
      </c>
      <c r="K51" s="437"/>
      <c r="L51" s="437"/>
      <c r="M51" s="438"/>
      <c r="N51" s="809"/>
      <c r="O51" s="810"/>
      <c r="P51" s="811"/>
      <c r="Q51" s="804"/>
      <c r="R51" s="138"/>
      <c r="S51" s="802"/>
      <c r="T51" s="804"/>
      <c r="U51" s="138"/>
      <c r="V51" s="802"/>
      <c r="W51" s="805"/>
      <c r="X51" s="807"/>
      <c r="AE51" s="83" t="s">
        <v>16</v>
      </c>
      <c r="AF51" s="82"/>
      <c r="AG51" s="82"/>
      <c r="AH51" s="82"/>
    </row>
    <row r="52" spans="4:44" s="61" customFormat="1" ht="16.149999999999999" customHeight="1" x14ac:dyDescent="0.15">
      <c r="D52" s="359"/>
      <c r="E52" s="351" t="s">
        <v>392</v>
      </c>
      <c r="F52" s="352"/>
      <c r="G52" s="352"/>
      <c r="H52" s="352"/>
      <c r="I52" s="353"/>
      <c r="J52" s="354" t="s">
        <v>393</v>
      </c>
      <c r="K52" s="355"/>
      <c r="L52" s="355"/>
      <c r="M52" s="356"/>
      <c r="N52" s="809"/>
      <c r="O52" s="810"/>
      <c r="P52" s="811"/>
      <c r="Q52" s="812"/>
      <c r="R52" s="139"/>
      <c r="S52" s="803"/>
      <c r="T52" s="812"/>
      <c r="U52" s="139"/>
      <c r="V52" s="803"/>
      <c r="W52" s="806"/>
      <c r="X52" s="808"/>
      <c r="AE52" s="793" t="s">
        <v>207</v>
      </c>
      <c r="AF52" s="793"/>
      <c r="AG52" s="85" t="s">
        <v>208</v>
      </c>
      <c r="AH52" s="86" t="s">
        <v>212</v>
      </c>
      <c r="AI52" s="85" t="s">
        <v>209</v>
      </c>
      <c r="AJ52" s="85"/>
      <c r="AN52" s="85"/>
      <c r="AO52" s="85"/>
    </row>
    <row r="53" spans="4:44" s="61" customFormat="1" ht="16.149999999999999" customHeight="1" x14ac:dyDescent="0.15">
      <c r="D53" s="327" t="s">
        <v>209</v>
      </c>
      <c r="E53" s="329" t="s">
        <v>34</v>
      </c>
      <c r="F53" s="330"/>
      <c r="G53" s="330"/>
      <c r="H53" s="330"/>
      <c r="I53" s="331"/>
      <c r="J53" s="348" t="s">
        <v>33</v>
      </c>
      <c r="K53" s="349"/>
      <c r="L53" s="349"/>
      <c r="M53" s="350"/>
      <c r="N53" s="779"/>
      <c r="O53" s="140"/>
      <c r="P53" s="781"/>
      <c r="Q53" s="785"/>
      <c r="R53" s="786"/>
      <c r="S53" s="787"/>
      <c r="T53" s="779"/>
      <c r="U53" s="140"/>
      <c r="V53" s="781"/>
      <c r="W53" s="783"/>
      <c r="X53" s="791"/>
      <c r="AE53" s="793" t="s">
        <v>214</v>
      </c>
      <c r="AF53" s="793"/>
      <c r="AG53" s="85" t="s">
        <v>209</v>
      </c>
      <c r="AH53" s="86" t="s">
        <v>212</v>
      </c>
      <c r="AI53" s="85" t="s">
        <v>210</v>
      </c>
      <c r="AJ53" s="85"/>
      <c r="AN53" s="85"/>
      <c r="AO53" s="85"/>
    </row>
    <row r="54" spans="4:44" s="61" customFormat="1" ht="16.149999999999999" customHeight="1" x14ac:dyDescent="0.15">
      <c r="D54" s="359"/>
      <c r="E54" s="351" t="s">
        <v>35</v>
      </c>
      <c r="F54" s="352"/>
      <c r="G54" s="352"/>
      <c r="H54" s="352"/>
      <c r="I54" s="353"/>
      <c r="J54" s="354" t="s">
        <v>33</v>
      </c>
      <c r="K54" s="355"/>
      <c r="L54" s="355"/>
      <c r="M54" s="356"/>
      <c r="N54" s="780"/>
      <c r="O54" s="139"/>
      <c r="P54" s="782"/>
      <c r="Q54" s="788"/>
      <c r="R54" s="789"/>
      <c r="S54" s="790"/>
      <c r="T54" s="780"/>
      <c r="U54" s="141"/>
      <c r="V54" s="782"/>
      <c r="W54" s="784"/>
      <c r="X54" s="792"/>
      <c r="AE54" s="793" t="s">
        <v>215</v>
      </c>
      <c r="AF54" s="793"/>
      <c r="AG54" s="85" t="s">
        <v>208</v>
      </c>
      <c r="AH54" s="86" t="s">
        <v>212</v>
      </c>
      <c r="AI54" s="85" t="s">
        <v>210</v>
      </c>
      <c r="AJ54" s="85"/>
      <c r="AN54" s="85"/>
      <c r="AO54" s="85"/>
    </row>
    <row r="55" spans="4:44" s="61" customFormat="1" ht="16.149999999999999" customHeight="1" x14ac:dyDescent="0.15">
      <c r="D55" s="327" t="s">
        <v>210</v>
      </c>
      <c r="E55" s="329" t="s">
        <v>394</v>
      </c>
      <c r="F55" s="330"/>
      <c r="G55" s="330"/>
      <c r="H55" s="330"/>
      <c r="I55" s="331"/>
      <c r="J55" s="348" t="s">
        <v>373</v>
      </c>
      <c r="K55" s="349"/>
      <c r="L55" s="349"/>
      <c r="M55" s="350"/>
      <c r="N55" s="779"/>
      <c r="O55" s="140"/>
      <c r="P55" s="781"/>
      <c r="Q55" s="779"/>
      <c r="R55" s="140"/>
      <c r="S55" s="781"/>
      <c r="T55" s="785"/>
      <c r="U55" s="786"/>
      <c r="V55" s="787"/>
      <c r="W55" s="783"/>
      <c r="X55" s="791"/>
      <c r="AE55" s="83"/>
      <c r="AF55" s="88"/>
      <c r="AG55" s="88"/>
      <c r="AH55" s="88"/>
    </row>
    <row r="56" spans="4:44" s="61" customFormat="1" ht="16.149999999999999" customHeight="1" thickBot="1" x14ac:dyDescent="0.2">
      <c r="D56" s="328"/>
      <c r="E56" s="439" t="s">
        <v>395</v>
      </c>
      <c r="F56" s="440"/>
      <c r="G56" s="440"/>
      <c r="H56" s="440"/>
      <c r="I56" s="441"/>
      <c r="J56" s="449" t="s">
        <v>361</v>
      </c>
      <c r="K56" s="450"/>
      <c r="L56" s="450"/>
      <c r="M56" s="451"/>
      <c r="N56" s="794"/>
      <c r="O56" s="142"/>
      <c r="P56" s="795"/>
      <c r="Q56" s="794"/>
      <c r="R56" s="142"/>
      <c r="S56" s="795"/>
      <c r="T56" s="797"/>
      <c r="U56" s="798"/>
      <c r="V56" s="817"/>
      <c r="W56" s="800"/>
      <c r="X56" s="801"/>
      <c r="AE56" s="83"/>
      <c r="AF56" s="88"/>
      <c r="AG56" s="88"/>
      <c r="AH56" s="88"/>
    </row>
    <row r="57" spans="4:44" s="61" customFormat="1" ht="16.149999999999999" customHeight="1" x14ac:dyDescent="0.15">
      <c r="E57" s="919"/>
      <c r="F57" s="919"/>
      <c r="G57" s="919"/>
      <c r="H57" s="919"/>
      <c r="I57" s="919"/>
      <c r="J57" s="942"/>
      <c r="K57" s="942"/>
      <c r="L57" s="942"/>
      <c r="M57" s="942"/>
    </row>
    <row r="58" spans="4:44" s="61" customFormat="1" ht="16.149999999999999" customHeight="1" thickBot="1" x14ac:dyDescent="0.2">
      <c r="D58" s="67" t="s">
        <v>214</v>
      </c>
      <c r="E58" s="920"/>
      <c r="F58" s="920"/>
      <c r="G58" s="920"/>
      <c r="H58" s="920"/>
      <c r="I58" s="920"/>
      <c r="J58" s="943"/>
      <c r="K58" s="943"/>
      <c r="L58" s="943"/>
      <c r="M58" s="943"/>
      <c r="N58" s="69"/>
      <c r="O58" s="69"/>
      <c r="P58" s="69"/>
      <c r="Q58" s="69"/>
      <c r="R58" s="67"/>
      <c r="S58" s="70" t="s">
        <v>9</v>
      </c>
      <c r="T58" s="70"/>
      <c r="U58" s="70"/>
      <c r="V58" s="70"/>
    </row>
    <row r="59" spans="4:44" s="61" customFormat="1" ht="16.149999999999999" customHeight="1" thickBot="1" x14ac:dyDescent="0.2">
      <c r="D59" s="126" t="s">
        <v>8</v>
      </c>
      <c r="E59" s="749" t="s">
        <v>7</v>
      </c>
      <c r="F59" s="750"/>
      <c r="G59" s="750"/>
      <c r="H59" s="750"/>
      <c r="I59" s="751"/>
      <c r="J59" s="959" t="s">
        <v>6</v>
      </c>
      <c r="K59" s="960"/>
      <c r="L59" s="960"/>
      <c r="M59" s="961"/>
      <c r="N59" s="752" t="s">
        <v>218</v>
      </c>
      <c r="O59" s="753"/>
      <c r="P59" s="754"/>
      <c r="Q59" s="752" t="s">
        <v>219</v>
      </c>
      <c r="R59" s="753"/>
      <c r="S59" s="754"/>
      <c r="T59" s="752" t="s">
        <v>221</v>
      </c>
      <c r="U59" s="753"/>
      <c r="V59" s="754"/>
      <c r="W59" s="128" t="s">
        <v>2</v>
      </c>
      <c r="X59" s="166" t="s">
        <v>1</v>
      </c>
      <c r="AE59" s="813" t="s">
        <v>211</v>
      </c>
      <c r="AF59" s="813"/>
      <c r="AG59" s="813"/>
      <c r="AH59" s="357" t="s">
        <v>263</v>
      </c>
      <c r="AI59" s="357"/>
      <c r="AJ59" s="109"/>
      <c r="AN59" s="109"/>
      <c r="AO59" s="77"/>
    </row>
    <row r="60" spans="4:44" s="61" customFormat="1" ht="16.149999999999999" customHeight="1" x14ac:dyDescent="0.15">
      <c r="D60" s="358" t="s">
        <v>218</v>
      </c>
      <c r="E60" s="420" t="s">
        <v>396</v>
      </c>
      <c r="F60" s="421"/>
      <c r="G60" s="421"/>
      <c r="H60" s="421"/>
      <c r="I60" s="422"/>
      <c r="J60" s="436" t="s">
        <v>33</v>
      </c>
      <c r="K60" s="437"/>
      <c r="L60" s="437"/>
      <c r="M60" s="438"/>
      <c r="N60" s="809"/>
      <c r="O60" s="810"/>
      <c r="P60" s="811"/>
      <c r="Q60" s="804"/>
      <c r="R60" s="138"/>
      <c r="S60" s="802"/>
      <c r="T60" s="804"/>
      <c r="U60" s="138"/>
      <c r="V60" s="802"/>
      <c r="W60" s="805"/>
      <c r="X60" s="807"/>
      <c r="AE60" s="83" t="s">
        <v>16</v>
      </c>
      <c r="AF60" s="82"/>
      <c r="AG60" s="82"/>
      <c r="AH60" s="82"/>
    </row>
    <row r="61" spans="4:44" s="61" customFormat="1" ht="16.149999999999999" customHeight="1" x14ac:dyDescent="0.15">
      <c r="D61" s="359"/>
      <c r="E61" s="351" t="s">
        <v>397</v>
      </c>
      <c r="F61" s="352"/>
      <c r="G61" s="352"/>
      <c r="H61" s="352"/>
      <c r="I61" s="353"/>
      <c r="J61" s="354" t="s">
        <v>398</v>
      </c>
      <c r="K61" s="355"/>
      <c r="L61" s="355"/>
      <c r="M61" s="356"/>
      <c r="N61" s="809"/>
      <c r="O61" s="810"/>
      <c r="P61" s="811"/>
      <c r="Q61" s="812"/>
      <c r="R61" s="139"/>
      <c r="S61" s="803"/>
      <c r="T61" s="812"/>
      <c r="U61" s="139"/>
      <c r="V61" s="803"/>
      <c r="W61" s="806"/>
      <c r="X61" s="808"/>
      <c r="AE61" s="793" t="s">
        <v>207</v>
      </c>
      <c r="AF61" s="793"/>
      <c r="AG61" s="85" t="s">
        <v>218</v>
      </c>
      <c r="AH61" s="86" t="s">
        <v>212</v>
      </c>
      <c r="AI61" s="85" t="s">
        <v>219</v>
      </c>
      <c r="AJ61" s="85"/>
      <c r="AN61" s="85"/>
      <c r="AO61" s="85"/>
    </row>
    <row r="62" spans="4:44" s="61" customFormat="1" ht="16.149999999999999" customHeight="1" x14ac:dyDescent="0.15">
      <c r="D62" s="327" t="s">
        <v>219</v>
      </c>
      <c r="E62" s="329" t="s">
        <v>399</v>
      </c>
      <c r="F62" s="330"/>
      <c r="G62" s="330"/>
      <c r="H62" s="330"/>
      <c r="I62" s="331"/>
      <c r="J62" s="348" t="s">
        <v>400</v>
      </c>
      <c r="K62" s="349"/>
      <c r="L62" s="349"/>
      <c r="M62" s="350"/>
      <c r="N62" s="779"/>
      <c r="O62" s="140"/>
      <c r="P62" s="781"/>
      <c r="Q62" s="785"/>
      <c r="R62" s="786"/>
      <c r="S62" s="787"/>
      <c r="T62" s="779"/>
      <c r="U62" s="140"/>
      <c r="V62" s="781"/>
      <c r="W62" s="783"/>
      <c r="X62" s="791"/>
      <c r="AE62" s="793" t="s">
        <v>214</v>
      </c>
      <c r="AF62" s="793"/>
      <c r="AG62" s="85" t="s">
        <v>219</v>
      </c>
      <c r="AH62" s="86" t="s">
        <v>212</v>
      </c>
      <c r="AI62" s="85" t="s">
        <v>221</v>
      </c>
      <c r="AJ62" s="85"/>
      <c r="AN62" s="85"/>
      <c r="AO62" s="85"/>
    </row>
    <row r="63" spans="4:44" s="61" customFormat="1" ht="16.149999999999999" customHeight="1" x14ac:dyDescent="0.15">
      <c r="D63" s="359"/>
      <c r="E63" s="351" t="s">
        <v>97</v>
      </c>
      <c r="F63" s="352"/>
      <c r="G63" s="352"/>
      <c r="H63" s="352"/>
      <c r="I63" s="353"/>
      <c r="J63" s="354" t="s">
        <v>373</v>
      </c>
      <c r="K63" s="355"/>
      <c r="L63" s="355"/>
      <c r="M63" s="356"/>
      <c r="N63" s="780"/>
      <c r="O63" s="139"/>
      <c r="P63" s="782"/>
      <c r="Q63" s="788"/>
      <c r="R63" s="789"/>
      <c r="S63" s="790"/>
      <c r="T63" s="780"/>
      <c r="U63" s="141"/>
      <c r="V63" s="782"/>
      <c r="W63" s="784"/>
      <c r="X63" s="792"/>
      <c r="AE63" s="793" t="s">
        <v>215</v>
      </c>
      <c r="AF63" s="793"/>
      <c r="AG63" s="85" t="s">
        <v>218</v>
      </c>
      <c r="AH63" s="86" t="s">
        <v>212</v>
      </c>
      <c r="AI63" s="85" t="s">
        <v>221</v>
      </c>
      <c r="AJ63" s="85"/>
      <c r="AN63" s="85"/>
      <c r="AO63" s="85"/>
    </row>
    <row r="64" spans="4:44" s="61" customFormat="1" ht="16.149999999999999" customHeight="1" x14ac:dyDescent="0.15">
      <c r="D64" s="327" t="s">
        <v>221</v>
      </c>
      <c r="E64" s="329" t="s">
        <v>401</v>
      </c>
      <c r="F64" s="330"/>
      <c r="G64" s="330"/>
      <c r="H64" s="330"/>
      <c r="I64" s="331"/>
      <c r="J64" s="348" t="s">
        <v>402</v>
      </c>
      <c r="K64" s="349"/>
      <c r="L64" s="349"/>
      <c r="M64" s="350"/>
      <c r="N64" s="779"/>
      <c r="O64" s="140"/>
      <c r="P64" s="781"/>
      <c r="Q64" s="779"/>
      <c r="R64" s="140"/>
      <c r="S64" s="781"/>
      <c r="T64" s="785"/>
      <c r="U64" s="786"/>
      <c r="V64" s="787"/>
      <c r="W64" s="783"/>
      <c r="X64" s="791"/>
      <c r="AE64" s="81"/>
      <c r="AF64" s="84"/>
      <c r="AG64" s="84"/>
      <c r="AH64" s="83"/>
      <c r="AI64" s="88"/>
      <c r="AJ64" s="88"/>
      <c r="AK64" s="88"/>
      <c r="AP64" s="132"/>
      <c r="AR64" s="87"/>
    </row>
    <row r="65" spans="4:48" s="61" customFormat="1" ht="16.149999999999999" customHeight="1" thickBot="1" x14ac:dyDescent="0.2">
      <c r="D65" s="328"/>
      <c r="E65" s="439" t="s">
        <v>403</v>
      </c>
      <c r="F65" s="440"/>
      <c r="G65" s="440"/>
      <c r="H65" s="440"/>
      <c r="I65" s="441"/>
      <c r="J65" s="449" t="s">
        <v>404</v>
      </c>
      <c r="K65" s="450"/>
      <c r="L65" s="450"/>
      <c r="M65" s="451"/>
      <c r="N65" s="794"/>
      <c r="O65" s="142"/>
      <c r="P65" s="795"/>
      <c r="Q65" s="794"/>
      <c r="R65" s="142"/>
      <c r="S65" s="795"/>
      <c r="T65" s="797"/>
      <c r="U65" s="798"/>
      <c r="V65" s="817"/>
      <c r="W65" s="800"/>
      <c r="X65" s="801"/>
      <c r="AE65" s="81"/>
      <c r="AF65" s="84"/>
      <c r="AG65" s="84"/>
      <c r="AH65" s="81"/>
      <c r="AI65" s="88"/>
      <c r="AJ65" s="88"/>
      <c r="AK65" s="88"/>
      <c r="AP65" s="132"/>
      <c r="AR65" s="87"/>
    </row>
    <row r="66" spans="4:48" s="61" customFormat="1" ht="16.149999999999999" customHeight="1" x14ac:dyDescent="0.15"/>
    <row r="67" spans="4:48" s="61" customFormat="1" ht="16.149999999999999" customHeight="1" x14ac:dyDescent="0.15"/>
    <row r="68" spans="4:48" s="61" customFormat="1" ht="16.149999999999999" customHeight="1" x14ac:dyDescent="0.15"/>
    <row r="69" spans="4:48" s="61" customFormat="1" ht="16.149999999999999" customHeight="1" x14ac:dyDescent="0.15">
      <c r="D69" s="62" t="s">
        <v>264</v>
      </c>
    </row>
    <row r="70" spans="4:48" s="61" customFormat="1" ht="16.149999999999999" customHeight="1" x14ac:dyDescent="0.15"/>
    <row r="71" spans="4:48" s="61" customFormat="1" ht="16.149999999999999" customHeight="1" x14ac:dyDescent="0.15"/>
    <row r="72" spans="4:48" s="61" customFormat="1" ht="16.149999999999999" customHeight="1" x14ac:dyDescent="0.15">
      <c r="D72" s="746">
        <v>1</v>
      </c>
      <c r="E72" s="773" t="s">
        <v>225</v>
      </c>
      <c r="F72" s="774"/>
      <c r="G72" s="774"/>
      <c r="H72" s="774"/>
      <c r="I72" s="775"/>
      <c r="J72" s="332"/>
      <c r="K72" s="333"/>
      <c r="L72" s="333"/>
      <c r="M72" s="334"/>
      <c r="N72" s="79"/>
    </row>
    <row r="73" spans="4:48" s="61" customFormat="1" ht="16.149999999999999" customHeight="1" x14ac:dyDescent="0.15">
      <c r="D73" s="747"/>
      <c r="E73" s="776"/>
      <c r="F73" s="777"/>
      <c r="G73" s="777"/>
      <c r="H73" s="777"/>
      <c r="I73" s="778"/>
      <c r="J73" s="383"/>
      <c r="K73" s="384"/>
      <c r="L73" s="384"/>
      <c r="M73" s="385"/>
      <c r="N73" s="89"/>
      <c r="O73" s="90"/>
      <c r="AR73" s="91"/>
      <c r="AS73" s="91"/>
      <c r="AT73" s="91"/>
      <c r="AU73" s="91"/>
      <c r="AV73" s="91"/>
    </row>
    <row r="74" spans="4:48" s="61" customFormat="1" ht="16.149999999999999" customHeight="1" x14ac:dyDescent="0.15">
      <c r="D74" s="65"/>
      <c r="E74" s="65"/>
      <c r="F74" s="65"/>
      <c r="G74" s="65"/>
      <c r="H74" s="65"/>
      <c r="I74" s="65"/>
      <c r="J74" s="79"/>
      <c r="K74" s="79"/>
      <c r="L74" s="79"/>
      <c r="M74" s="79"/>
      <c r="N74" s="79"/>
      <c r="O74" s="92"/>
      <c r="P74" s="93"/>
      <c r="R74" s="922" t="s">
        <v>252</v>
      </c>
      <c r="S74" s="922"/>
      <c r="T74" s="922"/>
      <c r="AR74" s="91"/>
      <c r="AS74" s="91"/>
      <c r="AT74" s="91"/>
      <c r="AU74" s="91"/>
      <c r="AV74" s="91"/>
    </row>
    <row r="75" spans="4:48" s="61" customFormat="1" ht="16.149999999999999" customHeight="1" x14ac:dyDescent="0.15">
      <c r="D75" s="65"/>
      <c r="E75" s="65"/>
      <c r="F75" s="65"/>
      <c r="G75" s="65"/>
      <c r="H75" s="65"/>
      <c r="I75" s="65"/>
      <c r="J75" s="79"/>
      <c r="K75" s="79"/>
      <c r="L75" s="79"/>
      <c r="M75" s="79"/>
      <c r="N75" s="79"/>
      <c r="O75" s="92"/>
      <c r="R75" s="922"/>
      <c r="S75" s="922"/>
      <c r="T75" s="922"/>
      <c r="AR75" s="57"/>
      <c r="AS75" s="57"/>
      <c r="AT75" s="57"/>
      <c r="AU75" s="57"/>
      <c r="AV75" s="57"/>
    </row>
    <row r="76" spans="4:48" s="61" customFormat="1" ht="16.149999999999999" customHeight="1" x14ac:dyDescent="0.15">
      <c r="D76" s="746">
        <v>2</v>
      </c>
      <c r="E76" s="773" t="s">
        <v>226</v>
      </c>
      <c r="F76" s="774"/>
      <c r="G76" s="774"/>
      <c r="H76" s="774"/>
      <c r="I76" s="775"/>
      <c r="J76" s="332"/>
      <c r="K76" s="763"/>
      <c r="L76" s="763"/>
      <c r="M76" s="764"/>
      <c r="N76" s="94"/>
      <c r="O76" s="95"/>
      <c r="AR76" s="57"/>
      <c r="AS76" s="57"/>
      <c r="AT76" s="57"/>
      <c r="AU76" s="57"/>
      <c r="AV76" s="57"/>
    </row>
    <row r="77" spans="4:48" s="61" customFormat="1" ht="16.149999999999999" customHeight="1" x14ac:dyDescent="0.15">
      <c r="D77" s="747"/>
      <c r="E77" s="776"/>
      <c r="F77" s="777"/>
      <c r="G77" s="777"/>
      <c r="H77" s="777"/>
      <c r="I77" s="778"/>
      <c r="J77" s="383"/>
      <c r="K77" s="768"/>
      <c r="L77" s="768"/>
      <c r="M77" s="769"/>
      <c r="N77" s="79"/>
      <c r="AR77" s="91"/>
      <c r="AS77" s="91"/>
      <c r="AT77" s="91"/>
      <c r="AU77" s="91"/>
      <c r="AV77" s="91"/>
    </row>
    <row r="78" spans="4:48" s="61" customFormat="1" ht="16.149999999999999" customHeight="1" x14ac:dyDescent="0.15">
      <c r="AR78" s="91"/>
      <c r="AS78" s="91"/>
      <c r="AT78" s="91"/>
      <c r="AU78" s="91"/>
      <c r="AV78" s="91"/>
    </row>
    <row r="79" spans="4:48" s="61" customFormat="1" ht="16.149999999999999" customHeight="1" x14ac:dyDescent="0.15">
      <c r="AR79" s="57"/>
      <c r="AS79" s="57"/>
      <c r="AT79" s="57"/>
      <c r="AU79" s="57"/>
      <c r="AV79" s="57"/>
    </row>
    <row r="80" spans="4:48" s="61" customFormat="1" ht="16.149999999999999" customHeight="1" x14ac:dyDescent="0.15">
      <c r="AR80" s="57"/>
      <c r="AS80" s="57"/>
      <c r="AT80" s="57"/>
      <c r="AU80" s="57"/>
      <c r="AV80" s="57"/>
    </row>
    <row r="81" spans="4:54" s="61" customFormat="1" ht="16.149999999999999" customHeight="1" x14ac:dyDescent="0.15">
      <c r="D81" s="746">
        <v>1</v>
      </c>
      <c r="E81" s="773" t="s">
        <v>227</v>
      </c>
      <c r="F81" s="774"/>
      <c r="G81" s="774"/>
      <c r="H81" s="774"/>
      <c r="I81" s="775"/>
      <c r="J81" s="332"/>
      <c r="K81" s="333"/>
      <c r="L81" s="333"/>
      <c r="M81" s="334"/>
      <c r="N81" s="79"/>
      <c r="V81" s="746">
        <v>1</v>
      </c>
      <c r="W81" s="773" t="s">
        <v>228</v>
      </c>
      <c r="X81" s="774"/>
      <c r="Y81" s="774"/>
      <c r="Z81" s="774"/>
      <c r="AA81" s="775"/>
      <c r="AB81" s="765"/>
      <c r="AC81" s="766"/>
      <c r="AD81" s="766"/>
      <c r="AE81" s="767"/>
      <c r="AF81" s="79"/>
      <c r="AR81" s="57"/>
      <c r="AS81" s="57"/>
      <c r="AT81" s="57"/>
      <c r="AU81" s="57"/>
      <c r="AV81" s="57"/>
    </row>
    <row r="82" spans="4:54" s="61" customFormat="1" ht="16.149999999999999" customHeight="1" x14ac:dyDescent="0.15">
      <c r="D82" s="747"/>
      <c r="E82" s="776"/>
      <c r="F82" s="777"/>
      <c r="G82" s="777"/>
      <c r="H82" s="777"/>
      <c r="I82" s="778"/>
      <c r="J82" s="383"/>
      <c r="K82" s="384"/>
      <c r="L82" s="384"/>
      <c r="M82" s="385"/>
      <c r="N82" s="89"/>
      <c r="O82" s="90"/>
      <c r="V82" s="747"/>
      <c r="W82" s="776"/>
      <c r="X82" s="777"/>
      <c r="Y82" s="777"/>
      <c r="Z82" s="777"/>
      <c r="AA82" s="778"/>
      <c r="AB82" s="770"/>
      <c r="AC82" s="771"/>
      <c r="AD82" s="771"/>
      <c r="AE82" s="772"/>
      <c r="AF82" s="89"/>
      <c r="AG82" s="90"/>
      <c r="AR82" s="91"/>
      <c r="AS82" s="91"/>
      <c r="AT82" s="91"/>
      <c r="AU82" s="91"/>
      <c r="AV82" s="91"/>
      <c r="AX82" s="91"/>
      <c r="AY82" s="91"/>
      <c r="AZ82" s="91"/>
      <c r="BA82" s="91"/>
      <c r="BB82" s="91"/>
    </row>
    <row r="83" spans="4:54" s="61" customFormat="1" ht="16.149999999999999" customHeight="1" x14ac:dyDescent="0.15">
      <c r="D83" s="65"/>
      <c r="E83" s="65"/>
      <c r="F83" s="65"/>
      <c r="G83" s="65"/>
      <c r="H83" s="65"/>
      <c r="I83" s="65"/>
      <c r="J83" s="79"/>
      <c r="K83" s="79"/>
      <c r="L83" s="79"/>
      <c r="M83" s="79"/>
      <c r="N83" s="79"/>
      <c r="O83" s="92"/>
      <c r="P83" s="93"/>
      <c r="V83" s="65"/>
      <c r="W83" s="65"/>
      <c r="X83" s="65"/>
      <c r="Y83" s="65"/>
      <c r="Z83" s="65"/>
      <c r="AA83" s="65"/>
      <c r="AB83" s="143"/>
      <c r="AC83" s="143"/>
      <c r="AD83" s="143"/>
      <c r="AE83" s="143"/>
      <c r="AF83" s="79"/>
      <c r="AG83" s="92"/>
      <c r="AH83" s="93"/>
      <c r="AR83" s="91"/>
      <c r="AS83" s="91"/>
      <c r="AT83" s="91"/>
      <c r="AU83" s="91"/>
      <c r="AV83" s="91"/>
      <c r="AX83" s="91"/>
      <c r="AY83" s="91"/>
      <c r="AZ83" s="91"/>
      <c r="BA83" s="91"/>
      <c r="BB83" s="91"/>
    </row>
    <row r="84" spans="4:54" s="61" customFormat="1" ht="16.149999999999999" customHeight="1" x14ac:dyDescent="0.15">
      <c r="D84" s="65"/>
      <c r="E84" s="65"/>
      <c r="F84" s="65"/>
      <c r="G84" s="65"/>
      <c r="H84" s="65"/>
      <c r="I84" s="65"/>
      <c r="J84" s="79"/>
      <c r="K84" s="79"/>
      <c r="L84" s="79"/>
      <c r="M84" s="79"/>
      <c r="N84" s="79"/>
      <c r="O84" s="92"/>
      <c r="V84" s="65"/>
      <c r="W84" s="65"/>
      <c r="X84" s="65"/>
      <c r="Y84" s="65"/>
      <c r="Z84" s="65"/>
      <c r="AA84" s="65"/>
      <c r="AB84" s="143"/>
      <c r="AC84" s="143"/>
      <c r="AD84" s="143"/>
      <c r="AE84" s="143"/>
      <c r="AF84" s="79"/>
      <c r="AG84" s="92"/>
      <c r="AR84" s="57"/>
      <c r="AS84" s="57"/>
      <c r="AT84" s="57"/>
      <c r="AU84" s="57"/>
      <c r="AV84" s="57"/>
      <c r="AX84" s="57"/>
      <c r="AY84" s="57"/>
      <c r="AZ84" s="57"/>
      <c r="BA84" s="57"/>
      <c r="BB84" s="57"/>
    </row>
    <row r="85" spans="4:54" s="61" customFormat="1" ht="16.149999999999999" customHeight="1" x14ac:dyDescent="0.15">
      <c r="D85" s="746">
        <v>2</v>
      </c>
      <c r="E85" s="773" t="s">
        <v>229</v>
      </c>
      <c r="F85" s="774"/>
      <c r="G85" s="774"/>
      <c r="H85" s="774"/>
      <c r="I85" s="775"/>
      <c r="J85" s="332"/>
      <c r="K85" s="763"/>
      <c r="L85" s="763"/>
      <c r="M85" s="764"/>
      <c r="N85" s="94"/>
      <c r="O85" s="95"/>
      <c r="V85" s="746">
        <v>2</v>
      </c>
      <c r="W85" s="773" t="s">
        <v>230</v>
      </c>
      <c r="X85" s="774"/>
      <c r="Y85" s="774"/>
      <c r="Z85" s="774"/>
      <c r="AA85" s="775"/>
      <c r="AB85" s="765"/>
      <c r="AC85" s="766"/>
      <c r="AD85" s="766"/>
      <c r="AE85" s="767"/>
      <c r="AF85" s="94"/>
      <c r="AG85" s="95"/>
      <c r="AR85" s="57"/>
      <c r="AS85" s="57"/>
      <c r="AT85" s="57"/>
      <c r="AU85" s="57"/>
      <c r="AV85" s="57"/>
      <c r="AX85" s="57"/>
      <c r="AY85" s="57"/>
      <c r="AZ85" s="57"/>
      <c r="BA85" s="57"/>
      <c r="BB85" s="57"/>
    </row>
    <row r="86" spans="4:54" s="61" customFormat="1" ht="16.149999999999999" customHeight="1" x14ac:dyDescent="0.15">
      <c r="D86" s="747"/>
      <c r="E86" s="776"/>
      <c r="F86" s="777"/>
      <c r="G86" s="777"/>
      <c r="H86" s="777"/>
      <c r="I86" s="778"/>
      <c r="J86" s="383"/>
      <c r="K86" s="768"/>
      <c r="L86" s="768"/>
      <c r="M86" s="769"/>
      <c r="N86" s="79"/>
      <c r="V86" s="747"/>
      <c r="W86" s="776"/>
      <c r="X86" s="777"/>
      <c r="Y86" s="777"/>
      <c r="Z86" s="777"/>
      <c r="AA86" s="778"/>
      <c r="AB86" s="770"/>
      <c r="AC86" s="771"/>
      <c r="AD86" s="771"/>
      <c r="AE86" s="772"/>
      <c r="AF86" s="79"/>
      <c r="AR86" s="91"/>
      <c r="AS86" s="91"/>
      <c r="AT86" s="91"/>
      <c r="AU86" s="91"/>
      <c r="AV86" s="91"/>
      <c r="AX86" s="91"/>
      <c r="AY86" s="91"/>
      <c r="AZ86" s="91"/>
      <c r="BA86" s="91"/>
      <c r="BB86" s="91"/>
    </row>
    <row r="87" spans="4:54" s="57" customFormat="1" ht="16.149999999999999" customHeight="1" x14ac:dyDescent="0.15">
      <c r="D87" s="58" t="s">
        <v>205</v>
      </c>
      <c r="E87" s="59"/>
      <c r="F87" s="59"/>
      <c r="G87" s="59"/>
      <c r="H87" s="60"/>
      <c r="I87" s="60"/>
      <c r="J87" s="60"/>
      <c r="K87" s="60"/>
      <c r="L87" s="60"/>
      <c r="M87" s="60"/>
    </row>
    <row r="88" spans="4:54" s="57" customFormat="1" ht="16.149999999999999" customHeight="1" x14ac:dyDescent="0.15">
      <c r="D88" s="58"/>
      <c r="E88" s="59"/>
      <c r="F88" s="59"/>
      <c r="G88" s="59"/>
      <c r="H88" s="60"/>
      <c r="I88" s="60"/>
      <c r="J88" s="60"/>
      <c r="K88" s="60"/>
      <c r="L88" s="60"/>
      <c r="M88" s="60"/>
    </row>
    <row r="89" spans="4:54" s="61" customFormat="1" ht="16.149999999999999" customHeight="1" x14ac:dyDescent="0.15">
      <c r="D89" s="62" t="s">
        <v>265</v>
      </c>
      <c r="E89" s="63"/>
      <c r="F89" s="63"/>
      <c r="G89" s="63"/>
      <c r="H89" s="64"/>
      <c r="I89" s="64"/>
      <c r="J89" s="64"/>
      <c r="K89" s="64"/>
      <c r="L89" s="64"/>
      <c r="M89" s="64"/>
      <c r="N89" s="65"/>
    </row>
    <row r="90" spans="4:54" s="61" customFormat="1" ht="16.149999999999999" customHeight="1" x14ac:dyDescent="0.15">
      <c r="D90" s="66"/>
      <c r="E90" s="64"/>
      <c r="F90" s="64"/>
      <c r="G90" s="64"/>
      <c r="H90" s="64"/>
      <c r="I90" s="64"/>
      <c r="J90" s="64"/>
      <c r="K90" s="64"/>
      <c r="L90" s="64"/>
      <c r="M90" s="64"/>
      <c r="N90" s="65"/>
    </row>
    <row r="91" spans="4:54" s="61" customFormat="1" ht="16.149999999999999" customHeight="1" thickBot="1" x14ac:dyDescent="0.2">
      <c r="D91" s="67" t="s">
        <v>207</v>
      </c>
      <c r="E91" s="68"/>
      <c r="F91" s="68"/>
      <c r="G91" s="68"/>
      <c r="H91" s="68"/>
      <c r="I91" s="68"/>
      <c r="J91" s="69"/>
      <c r="K91" s="69"/>
      <c r="L91" s="69"/>
      <c r="M91" s="69"/>
      <c r="N91" s="69"/>
      <c r="O91" s="69"/>
      <c r="P91" s="69"/>
      <c r="Q91" s="69"/>
      <c r="R91" s="67"/>
      <c r="S91" s="70" t="s">
        <v>9</v>
      </c>
      <c r="T91" s="70"/>
      <c r="U91" s="70"/>
      <c r="V91" s="70"/>
    </row>
    <row r="92" spans="4:54" s="61" customFormat="1" ht="16.149999999999999" customHeight="1" thickBot="1" x14ac:dyDescent="0.2">
      <c r="D92" s="133" t="s">
        <v>8</v>
      </c>
      <c r="E92" s="739" t="s">
        <v>7</v>
      </c>
      <c r="F92" s="740"/>
      <c r="G92" s="740"/>
      <c r="H92" s="740"/>
      <c r="I92" s="741"/>
      <c r="J92" s="739" t="s">
        <v>6</v>
      </c>
      <c r="K92" s="740"/>
      <c r="L92" s="740"/>
      <c r="M92" s="741"/>
      <c r="N92" s="742" t="s">
        <v>254</v>
      </c>
      <c r="O92" s="743"/>
      <c r="P92" s="744"/>
      <c r="Q92" s="742" t="s">
        <v>255</v>
      </c>
      <c r="R92" s="743"/>
      <c r="S92" s="744"/>
      <c r="T92" s="742" t="s">
        <v>256</v>
      </c>
      <c r="U92" s="743"/>
      <c r="V92" s="744"/>
      <c r="W92" s="135" t="s">
        <v>2</v>
      </c>
      <c r="X92" s="167" t="s">
        <v>1</v>
      </c>
      <c r="AE92" s="813" t="s">
        <v>211</v>
      </c>
      <c r="AF92" s="813"/>
      <c r="AG92" s="813"/>
      <c r="AH92" s="357" t="s">
        <v>266</v>
      </c>
      <c r="AI92" s="357"/>
      <c r="AJ92" s="109"/>
      <c r="AN92" s="109"/>
    </row>
    <row r="93" spans="4:54" s="61" customFormat="1" ht="16.149999999999999" customHeight="1" x14ac:dyDescent="0.15">
      <c r="D93" s="358" t="s">
        <v>254</v>
      </c>
      <c r="E93" s="420" t="s">
        <v>405</v>
      </c>
      <c r="F93" s="421"/>
      <c r="G93" s="421"/>
      <c r="H93" s="421"/>
      <c r="I93" s="422"/>
      <c r="J93" s="436" t="s">
        <v>306</v>
      </c>
      <c r="K93" s="437"/>
      <c r="L93" s="437"/>
      <c r="M93" s="438"/>
      <c r="N93" s="809"/>
      <c r="O93" s="810"/>
      <c r="P93" s="811"/>
      <c r="Q93" s="804"/>
      <c r="R93" s="138"/>
      <c r="S93" s="802"/>
      <c r="T93" s="804"/>
      <c r="U93" s="138"/>
      <c r="V93" s="802"/>
      <c r="W93" s="805"/>
      <c r="X93" s="807"/>
      <c r="AE93" s="83" t="s">
        <v>16</v>
      </c>
      <c r="AF93" s="82"/>
      <c r="AG93" s="82"/>
      <c r="AH93" s="82"/>
    </row>
    <row r="94" spans="4:54" s="61" customFormat="1" ht="16.149999999999999" customHeight="1" x14ac:dyDescent="0.15">
      <c r="D94" s="359"/>
      <c r="E94" s="351" t="s">
        <v>406</v>
      </c>
      <c r="F94" s="352"/>
      <c r="G94" s="352"/>
      <c r="H94" s="352"/>
      <c r="I94" s="353"/>
      <c r="J94" s="354" t="s">
        <v>304</v>
      </c>
      <c r="K94" s="355"/>
      <c r="L94" s="355"/>
      <c r="M94" s="356"/>
      <c r="N94" s="809"/>
      <c r="O94" s="810"/>
      <c r="P94" s="811"/>
      <c r="Q94" s="812"/>
      <c r="R94" s="139"/>
      <c r="S94" s="803"/>
      <c r="T94" s="812"/>
      <c r="U94" s="139"/>
      <c r="V94" s="803"/>
      <c r="W94" s="806"/>
      <c r="X94" s="808"/>
      <c r="AE94" s="793" t="s">
        <v>207</v>
      </c>
      <c r="AF94" s="793"/>
      <c r="AG94" s="85" t="s">
        <v>254</v>
      </c>
      <c r="AH94" s="86" t="s">
        <v>212</v>
      </c>
      <c r="AI94" s="85" t="s">
        <v>255</v>
      </c>
      <c r="AJ94" s="85"/>
      <c r="AN94" s="85"/>
    </row>
    <row r="95" spans="4:54" s="61" customFormat="1" ht="16.149999999999999" customHeight="1" x14ac:dyDescent="0.15">
      <c r="D95" s="327" t="s">
        <v>255</v>
      </c>
      <c r="E95" s="329" t="s">
        <v>407</v>
      </c>
      <c r="F95" s="330"/>
      <c r="G95" s="330"/>
      <c r="H95" s="330"/>
      <c r="I95" s="331"/>
      <c r="J95" s="348" t="s">
        <v>33</v>
      </c>
      <c r="K95" s="349"/>
      <c r="L95" s="349"/>
      <c r="M95" s="350"/>
      <c r="N95" s="779"/>
      <c r="O95" s="140"/>
      <c r="P95" s="781"/>
      <c r="Q95" s="785"/>
      <c r="R95" s="786"/>
      <c r="S95" s="787"/>
      <c r="T95" s="779"/>
      <c r="U95" s="140"/>
      <c r="V95" s="781"/>
      <c r="W95" s="783"/>
      <c r="X95" s="791"/>
      <c r="AE95" s="793" t="s">
        <v>214</v>
      </c>
      <c r="AF95" s="793"/>
      <c r="AG95" s="85" t="s">
        <v>255</v>
      </c>
      <c r="AH95" s="86" t="s">
        <v>212</v>
      </c>
      <c r="AI95" s="85" t="s">
        <v>256</v>
      </c>
      <c r="AJ95" s="85"/>
      <c r="AN95" s="85"/>
    </row>
    <row r="96" spans="4:54" s="61" customFormat="1" ht="16.149999999999999" customHeight="1" x14ac:dyDescent="0.15">
      <c r="D96" s="359"/>
      <c r="E96" s="351" t="s">
        <v>408</v>
      </c>
      <c r="F96" s="352"/>
      <c r="G96" s="352"/>
      <c r="H96" s="352"/>
      <c r="I96" s="353"/>
      <c r="J96" s="354" t="s">
        <v>308</v>
      </c>
      <c r="K96" s="355"/>
      <c r="L96" s="355"/>
      <c r="M96" s="356"/>
      <c r="N96" s="780"/>
      <c r="O96" s="139"/>
      <c r="P96" s="782"/>
      <c r="Q96" s="788"/>
      <c r="R96" s="789"/>
      <c r="S96" s="790"/>
      <c r="T96" s="780"/>
      <c r="U96" s="141"/>
      <c r="V96" s="782"/>
      <c r="W96" s="784"/>
      <c r="X96" s="792"/>
      <c r="AE96" s="793" t="s">
        <v>215</v>
      </c>
      <c r="AF96" s="793"/>
      <c r="AG96" s="85" t="s">
        <v>254</v>
      </c>
      <c r="AH96" s="86" t="s">
        <v>212</v>
      </c>
      <c r="AI96" s="85" t="s">
        <v>256</v>
      </c>
      <c r="AJ96" s="85"/>
      <c r="AN96" s="85"/>
    </row>
    <row r="97" spans="4:44" s="61" customFormat="1" ht="16.149999999999999" customHeight="1" x14ac:dyDescent="0.15">
      <c r="D97" s="327" t="s">
        <v>256</v>
      </c>
      <c r="E97" s="329" t="s">
        <v>409</v>
      </c>
      <c r="F97" s="330"/>
      <c r="G97" s="330"/>
      <c r="H97" s="330"/>
      <c r="I97" s="331"/>
      <c r="J97" s="348" t="s">
        <v>410</v>
      </c>
      <c r="K97" s="349"/>
      <c r="L97" s="349"/>
      <c r="M97" s="350"/>
      <c r="N97" s="779"/>
      <c r="O97" s="140"/>
      <c r="P97" s="781"/>
      <c r="Q97" s="779"/>
      <c r="R97" s="140"/>
      <c r="S97" s="781"/>
      <c r="T97" s="785"/>
      <c r="U97" s="786"/>
      <c r="V97" s="787"/>
      <c r="W97" s="783"/>
      <c r="X97" s="791"/>
      <c r="AE97" s="83"/>
      <c r="AF97" s="88"/>
      <c r="AG97" s="88"/>
      <c r="AH97" s="88"/>
    </row>
    <row r="98" spans="4:44" s="61" customFormat="1" ht="16.149999999999999" customHeight="1" thickBot="1" x14ac:dyDescent="0.2">
      <c r="D98" s="328"/>
      <c r="E98" s="439" t="s">
        <v>411</v>
      </c>
      <c r="F98" s="440"/>
      <c r="G98" s="440"/>
      <c r="H98" s="440"/>
      <c r="I98" s="441"/>
      <c r="J98" s="449" t="s">
        <v>410</v>
      </c>
      <c r="K98" s="450"/>
      <c r="L98" s="450"/>
      <c r="M98" s="451"/>
      <c r="N98" s="794"/>
      <c r="O98" s="142"/>
      <c r="P98" s="795"/>
      <c r="Q98" s="794"/>
      <c r="R98" s="142"/>
      <c r="S98" s="795"/>
      <c r="T98" s="797"/>
      <c r="U98" s="798"/>
      <c r="V98" s="817"/>
      <c r="W98" s="800"/>
      <c r="X98" s="801"/>
      <c r="AE98" s="81"/>
      <c r="AF98" s="88"/>
      <c r="AG98" s="88"/>
      <c r="AH98" s="88"/>
    </row>
    <row r="99" spans="4:44" s="61" customFormat="1" ht="16.149999999999999" customHeight="1" x14ac:dyDescent="0.15">
      <c r="E99" s="919"/>
      <c r="F99" s="919"/>
      <c r="G99" s="919"/>
      <c r="H99" s="919"/>
      <c r="I99" s="919"/>
      <c r="J99" s="942"/>
      <c r="K99" s="942"/>
      <c r="L99" s="942"/>
      <c r="M99" s="942"/>
    </row>
    <row r="100" spans="4:44" s="61" customFormat="1" ht="16.149999999999999" customHeight="1" thickBot="1" x14ac:dyDescent="0.2">
      <c r="D100" s="67" t="s">
        <v>214</v>
      </c>
      <c r="E100" s="920"/>
      <c r="F100" s="920"/>
      <c r="G100" s="920"/>
      <c r="H100" s="920"/>
      <c r="I100" s="920"/>
      <c r="J100" s="943"/>
      <c r="K100" s="943"/>
      <c r="L100" s="943"/>
      <c r="M100" s="943"/>
      <c r="N100" s="69"/>
      <c r="O100" s="69"/>
      <c r="P100" s="69"/>
      <c r="Q100" s="69"/>
      <c r="R100" s="67"/>
      <c r="S100" s="70" t="s">
        <v>9</v>
      </c>
      <c r="T100" s="70"/>
      <c r="U100" s="70"/>
      <c r="V100" s="70"/>
    </row>
    <row r="101" spans="4:44" s="61" customFormat="1" ht="16.149999999999999" customHeight="1" thickBot="1" x14ac:dyDescent="0.2">
      <c r="D101" s="133" t="s">
        <v>8</v>
      </c>
      <c r="E101" s="739" t="s">
        <v>7</v>
      </c>
      <c r="F101" s="740"/>
      <c r="G101" s="740"/>
      <c r="H101" s="740"/>
      <c r="I101" s="741"/>
      <c r="J101" s="956" t="s">
        <v>6</v>
      </c>
      <c r="K101" s="957"/>
      <c r="L101" s="957"/>
      <c r="M101" s="958"/>
      <c r="N101" s="742" t="s">
        <v>239</v>
      </c>
      <c r="O101" s="743"/>
      <c r="P101" s="744"/>
      <c r="Q101" s="742" t="s">
        <v>240</v>
      </c>
      <c r="R101" s="743"/>
      <c r="S101" s="744"/>
      <c r="T101" s="742" t="s">
        <v>241</v>
      </c>
      <c r="U101" s="743"/>
      <c r="V101" s="744"/>
      <c r="W101" s="135" t="s">
        <v>2</v>
      </c>
      <c r="X101" s="167" t="s">
        <v>1</v>
      </c>
      <c r="AE101" s="813" t="s">
        <v>211</v>
      </c>
      <c r="AF101" s="813"/>
      <c r="AG101" s="813"/>
      <c r="AH101" s="357" t="s">
        <v>267</v>
      </c>
      <c r="AI101" s="357"/>
      <c r="AJ101" s="109"/>
      <c r="AN101" s="109"/>
    </row>
    <row r="102" spans="4:44" s="61" customFormat="1" ht="16.149999999999999" customHeight="1" x14ac:dyDescent="0.15">
      <c r="D102" s="358" t="s">
        <v>239</v>
      </c>
      <c r="E102" s="420" t="s">
        <v>412</v>
      </c>
      <c r="F102" s="421"/>
      <c r="G102" s="421"/>
      <c r="H102" s="421"/>
      <c r="I102" s="422"/>
      <c r="J102" s="436" t="s">
        <v>23</v>
      </c>
      <c r="K102" s="437"/>
      <c r="L102" s="437"/>
      <c r="M102" s="438"/>
      <c r="N102" s="809"/>
      <c r="O102" s="810"/>
      <c r="P102" s="811"/>
      <c r="Q102" s="804"/>
      <c r="R102" s="138"/>
      <c r="S102" s="802"/>
      <c r="T102" s="804"/>
      <c r="U102" s="138"/>
      <c r="V102" s="802"/>
      <c r="W102" s="805"/>
      <c r="X102" s="807"/>
      <c r="AE102" s="83" t="s">
        <v>16</v>
      </c>
      <c r="AF102" s="82"/>
      <c r="AG102" s="82"/>
      <c r="AH102" s="82"/>
    </row>
    <row r="103" spans="4:44" s="61" customFormat="1" ht="16.149999999999999" customHeight="1" x14ac:dyDescent="0.15">
      <c r="D103" s="359"/>
      <c r="E103" s="351" t="s">
        <v>413</v>
      </c>
      <c r="F103" s="352"/>
      <c r="G103" s="352"/>
      <c r="H103" s="352"/>
      <c r="I103" s="353"/>
      <c r="J103" s="354" t="s">
        <v>410</v>
      </c>
      <c r="K103" s="355"/>
      <c r="L103" s="355"/>
      <c r="M103" s="356"/>
      <c r="N103" s="809"/>
      <c r="O103" s="810"/>
      <c r="P103" s="811"/>
      <c r="Q103" s="812"/>
      <c r="R103" s="139"/>
      <c r="S103" s="803"/>
      <c r="T103" s="812"/>
      <c r="U103" s="139"/>
      <c r="V103" s="803"/>
      <c r="W103" s="806"/>
      <c r="X103" s="808"/>
      <c r="AE103" s="793" t="s">
        <v>207</v>
      </c>
      <c r="AF103" s="793"/>
      <c r="AG103" s="85" t="s">
        <v>239</v>
      </c>
      <c r="AH103" s="86" t="s">
        <v>212</v>
      </c>
      <c r="AI103" s="85" t="s">
        <v>240</v>
      </c>
      <c r="AJ103" s="85"/>
      <c r="AN103" s="85"/>
    </row>
    <row r="104" spans="4:44" s="61" customFormat="1" ht="16.149999999999999" customHeight="1" x14ac:dyDescent="0.15">
      <c r="D104" s="327" t="s">
        <v>240</v>
      </c>
      <c r="E104" s="329" t="s">
        <v>414</v>
      </c>
      <c r="F104" s="330"/>
      <c r="G104" s="330"/>
      <c r="H104" s="330"/>
      <c r="I104" s="331"/>
      <c r="J104" s="348" t="s">
        <v>415</v>
      </c>
      <c r="K104" s="349"/>
      <c r="L104" s="349"/>
      <c r="M104" s="350"/>
      <c r="N104" s="779"/>
      <c r="O104" s="140"/>
      <c r="P104" s="781"/>
      <c r="Q104" s="785"/>
      <c r="R104" s="786"/>
      <c r="S104" s="787"/>
      <c r="T104" s="779"/>
      <c r="U104" s="140"/>
      <c r="V104" s="781"/>
      <c r="W104" s="783"/>
      <c r="X104" s="791"/>
      <c r="AE104" s="793" t="s">
        <v>214</v>
      </c>
      <c r="AF104" s="793"/>
      <c r="AG104" s="85" t="s">
        <v>240</v>
      </c>
      <c r="AH104" s="86" t="s">
        <v>212</v>
      </c>
      <c r="AI104" s="85" t="s">
        <v>241</v>
      </c>
      <c r="AJ104" s="85"/>
      <c r="AN104" s="85"/>
    </row>
    <row r="105" spans="4:44" s="61" customFormat="1" ht="16.149999999999999" customHeight="1" x14ac:dyDescent="0.15">
      <c r="D105" s="359"/>
      <c r="E105" s="351" t="s">
        <v>416</v>
      </c>
      <c r="F105" s="352"/>
      <c r="G105" s="352"/>
      <c r="H105" s="352"/>
      <c r="I105" s="353"/>
      <c r="J105" s="354" t="s">
        <v>415</v>
      </c>
      <c r="K105" s="355"/>
      <c r="L105" s="355"/>
      <c r="M105" s="356"/>
      <c r="N105" s="780"/>
      <c r="O105" s="139"/>
      <c r="P105" s="782"/>
      <c r="Q105" s="788"/>
      <c r="R105" s="789"/>
      <c r="S105" s="790"/>
      <c r="T105" s="780"/>
      <c r="U105" s="141"/>
      <c r="V105" s="782"/>
      <c r="W105" s="784"/>
      <c r="X105" s="792"/>
      <c r="AE105" s="793" t="s">
        <v>215</v>
      </c>
      <c r="AF105" s="793"/>
      <c r="AG105" s="85" t="s">
        <v>239</v>
      </c>
      <c r="AH105" s="86" t="s">
        <v>212</v>
      </c>
      <c r="AI105" s="85" t="s">
        <v>241</v>
      </c>
      <c r="AJ105" s="85"/>
      <c r="AN105" s="85"/>
    </row>
    <row r="106" spans="4:44" s="61" customFormat="1" ht="16.149999999999999" customHeight="1" x14ac:dyDescent="0.15">
      <c r="D106" s="327" t="s">
        <v>241</v>
      </c>
      <c r="E106" s="329" t="s">
        <v>417</v>
      </c>
      <c r="F106" s="330"/>
      <c r="G106" s="330"/>
      <c r="H106" s="330"/>
      <c r="I106" s="331"/>
      <c r="J106" s="348" t="s">
        <v>415</v>
      </c>
      <c r="K106" s="349"/>
      <c r="L106" s="349"/>
      <c r="M106" s="350"/>
      <c r="N106" s="779"/>
      <c r="O106" s="140"/>
      <c r="P106" s="781"/>
      <c r="Q106" s="779"/>
      <c r="R106" s="140"/>
      <c r="S106" s="781"/>
      <c r="T106" s="785"/>
      <c r="U106" s="786"/>
      <c r="V106" s="787"/>
      <c r="W106" s="783"/>
      <c r="X106" s="791"/>
      <c r="AE106" s="83"/>
      <c r="AF106" s="88"/>
      <c r="AG106" s="88"/>
      <c r="AH106" s="88"/>
    </row>
    <row r="107" spans="4:44" s="61" customFormat="1" ht="16.149999999999999" customHeight="1" thickBot="1" x14ac:dyDescent="0.2">
      <c r="D107" s="328"/>
      <c r="E107" s="439" t="s">
        <v>418</v>
      </c>
      <c r="F107" s="440"/>
      <c r="G107" s="440"/>
      <c r="H107" s="440"/>
      <c r="I107" s="441"/>
      <c r="J107" s="449" t="s">
        <v>415</v>
      </c>
      <c r="K107" s="450"/>
      <c r="L107" s="450"/>
      <c r="M107" s="451"/>
      <c r="N107" s="794"/>
      <c r="O107" s="142"/>
      <c r="P107" s="795"/>
      <c r="Q107" s="794"/>
      <c r="R107" s="142"/>
      <c r="S107" s="795"/>
      <c r="T107" s="797"/>
      <c r="U107" s="798"/>
      <c r="V107" s="817"/>
      <c r="W107" s="800"/>
      <c r="X107" s="801"/>
      <c r="AE107" s="81"/>
      <c r="AF107" s="84"/>
      <c r="AH107" s="81"/>
      <c r="AI107" s="88"/>
      <c r="AJ107" s="88"/>
      <c r="AK107" s="88"/>
      <c r="AR107" s="87"/>
    </row>
    <row r="108" spans="4:44" s="61" customFormat="1" ht="16.149999999999999" customHeight="1" x14ac:dyDescent="0.15"/>
    <row r="109" spans="4:44" s="61" customFormat="1" ht="16.149999999999999" customHeight="1" x14ac:dyDescent="0.15"/>
    <row r="110" spans="4:44" s="61" customFormat="1" ht="16.149999999999999" customHeight="1" x14ac:dyDescent="0.15"/>
    <row r="111" spans="4:44" s="61" customFormat="1" ht="16.149999999999999" customHeight="1" x14ac:dyDescent="0.15">
      <c r="D111" s="62" t="s">
        <v>268</v>
      </c>
    </row>
    <row r="112" spans="4:44" s="61" customFormat="1" ht="16.149999999999999" customHeight="1" x14ac:dyDescent="0.15">
      <c r="D112" s="62"/>
    </row>
    <row r="113" spans="4:54" s="61" customFormat="1" ht="16.149999999999999" customHeight="1" x14ac:dyDescent="0.15"/>
    <row r="114" spans="4:54" s="61" customFormat="1" ht="16.149999999999999" customHeight="1" x14ac:dyDescent="0.15">
      <c r="D114" s="737">
        <v>1</v>
      </c>
      <c r="E114" s="773" t="s">
        <v>225</v>
      </c>
      <c r="F114" s="774"/>
      <c r="G114" s="774"/>
      <c r="H114" s="774"/>
      <c r="I114" s="775"/>
      <c r="J114" s="332"/>
      <c r="K114" s="333"/>
      <c r="L114" s="333"/>
      <c r="M114" s="334"/>
      <c r="N114" s="79"/>
    </row>
    <row r="115" spans="4:54" s="61" customFormat="1" ht="16.149999999999999" customHeight="1" x14ac:dyDescent="0.15">
      <c r="D115" s="738"/>
      <c r="E115" s="776"/>
      <c r="F115" s="777"/>
      <c r="G115" s="777"/>
      <c r="H115" s="777"/>
      <c r="I115" s="778"/>
      <c r="J115" s="383"/>
      <c r="K115" s="384"/>
      <c r="L115" s="384"/>
      <c r="M115" s="385"/>
      <c r="N115" s="89"/>
      <c r="O115" s="90"/>
      <c r="AR115" s="91"/>
      <c r="AS115" s="91"/>
      <c r="AT115" s="91"/>
      <c r="AU115" s="91"/>
      <c r="AV115" s="91"/>
    </row>
    <row r="116" spans="4:54" s="61" customFormat="1" ht="16.149999999999999" customHeight="1" x14ac:dyDescent="0.15">
      <c r="D116" s="65"/>
      <c r="E116" s="65"/>
      <c r="F116" s="65"/>
      <c r="G116" s="65"/>
      <c r="H116" s="65"/>
      <c r="I116" s="65"/>
      <c r="J116" s="79"/>
      <c r="K116" s="79"/>
      <c r="L116" s="79"/>
      <c r="M116" s="79"/>
      <c r="N116" s="79"/>
      <c r="O116" s="92"/>
      <c r="P116" s="93"/>
      <c r="AR116" s="91"/>
      <c r="AS116" s="91"/>
      <c r="AT116" s="91"/>
      <c r="AU116" s="91"/>
      <c r="AV116" s="91"/>
    </row>
    <row r="117" spans="4:54" s="61" customFormat="1" ht="16.149999999999999" customHeight="1" x14ac:dyDescent="0.15">
      <c r="D117" s="65"/>
      <c r="E117" s="65"/>
      <c r="F117" s="65"/>
      <c r="G117" s="65"/>
      <c r="H117" s="65"/>
      <c r="I117" s="65"/>
      <c r="J117" s="79"/>
      <c r="K117" s="79"/>
      <c r="L117" s="79"/>
      <c r="M117" s="79"/>
      <c r="N117" s="79"/>
      <c r="O117" s="92"/>
      <c r="AR117" s="57"/>
      <c r="AS117" s="57"/>
      <c r="AT117" s="57"/>
      <c r="AU117" s="57"/>
      <c r="AV117" s="57"/>
    </row>
    <row r="118" spans="4:54" s="61" customFormat="1" ht="16.149999999999999" customHeight="1" x14ac:dyDescent="0.15">
      <c r="D118" s="737">
        <v>2</v>
      </c>
      <c r="E118" s="773" t="s">
        <v>226</v>
      </c>
      <c r="F118" s="774"/>
      <c r="G118" s="774"/>
      <c r="H118" s="774"/>
      <c r="I118" s="775"/>
      <c r="J118" s="332"/>
      <c r="K118" s="763"/>
      <c r="L118" s="763"/>
      <c r="M118" s="764"/>
      <c r="N118" s="94"/>
      <c r="O118" s="95"/>
      <c r="AR118" s="57"/>
      <c r="AS118" s="57"/>
      <c r="AT118" s="57"/>
      <c r="AU118" s="57"/>
      <c r="AV118" s="57"/>
    </row>
    <row r="119" spans="4:54" s="61" customFormat="1" ht="16.149999999999999" customHeight="1" x14ac:dyDescent="0.15">
      <c r="D119" s="738"/>
      <c r="E119" s="776"/>
      <c r="F119" s="777"/>
      <c r="G119" s="777"/>
      <c r="H119" s="777"/>
      <c r="I119" s="778"/>
      <c r="J119" s="383"/>
      <c r="K119" s="768"/>
      <c r="L119" s="768"/>
      <c r="M119" s="769"/>
      <c r="N119" s="79"/>
      <c r="AR119" s="91"/>
      <c r="AS119" s="91"/>
      <c r="AT119" s="91"/>
      <c r="AU119" s="91"/>
      <c r="AV119" s="91"/>
    </row>
    <row r="120" spans="4:54" s="61" customFormat="1" ht="16.149999999999999" customHeight="1" x14ac:dyDescent="0.15">
      <c r="AR120" s="91"/>
      <c r="AS120" s="91"/>
      <c r="AT120" s="91"/>
      <c r="AU120" s="91"/>
      <c r="AV120" s="91"/>
    </row>
    <row r="121" spans="4:54" s="61" customFormat="1" ht="16.149999999999999" customHeight="1" x14ac:dyDescent="0.15">
      <c r="AR121" s="57"/>
      <c r="AS121" s="57"/>
      <c r="AT121" s="57"/>
      <c r="AU121" s="57"/>
      <c r="AV121" s="57"/>
    </row>
    <row r="122" spans="4:54" s="61" customFormat="1" ht="16.149999999999999" customHeight="1" x14ac:dyDescent="0.15">
      <c r="AR122" s="57"/>
      <c r="AS122" s="57"/>
      <c r="AT122" s="57"/>
      <c r="AU122" s="57"/>
      <c r="AV122" s="57"/>
    </row>
    <row r="123" spans="4:54" s="61" customFormat="1" ht="16.149999999999999" customHeight="1" x14ac:dyDescent="0.15">
      <c r="D123" s="737">
        <v>1</v>
      </c>
      <c r="E123" s="773" t="s">
        <v>227</v>
      </c>
      <c r="F123" s="774"/>
      <c r="G123" s="774"/>
      <c r="H123" s="774"/>
      <c r="I123" s="775"/>
      <c r="J123" s="332"/>
      <c r="K123" s="333"/>
      <c r="L123" s="333"/>
      <c r="M123" s="334"/>
      <c r="N123" s="79"/>
      <c r="V123" s="737">
        <v>1</v>
      </c>
      <c r="W123" s="773" t="s">
        <v>228</v>
      </c>
      <c r="X123" s="774"/>
      <c r="Y123" s="774"/>
      <c r="Z123" s="774"/>
      <c r="AA123" s="775"/>
      <c r="AB123" s="765"/>
      <c r="AC123" s="766"/>
      <c r="AD123" s="766"/>
      <c r="AE123" s="767"/>
      <c r="AF123" s="79"/>
      <c r="AR123" s="57"/>
      <c r="AS123" s="57"/>
      <c r="AT123" s="57"/>
      <c r="AU123" s="57"/>
      <c r="AV123" s="57"/>
    </row>
    <row r="124" spans="4:54" s="61" customFormat="1" ht="16.149999999999999" customHeight="1" x14ac:dyDescent="0.15">
      <c r="D124" s="738"/>
      <c r="E124" s="776"/>
      <c r="F124" s="777"/>
      <c r="G124" s="777"/>
      <c r="H124" s="777"/>
      <c r="I124" s="778"/>
      <c r="J124" s="383"/>
      <c r="K124" s="384"/>
      <c r="L124" s="384"/>
      <c r="M124" s="385"/>
      <c r="N124" s="89"/>
      <c r="O124" s="90"/>
      <c r="V124" s="738"/>
      <c r="W124" s="776"/>
      <c r="X124" s="777"/>
      <c r="Y124" s="777"/>
      <c r="Z124" s="777"/>
      <c r="AA124" s="778"/>
      <c r="AB124" s="770"/>
      <c r="AC124" s="771"/>
      <c r="AD124" s="771"/>
      <c r="AE124" s="772"/>
      <c r="AF124" s="89"/>
      <c r="AG124" s="90"/>
      <c r="AR124" s="91"/>
      <c r="AS124" s="91"/>
      <c r="AT124" s="91"/>
      <c r="AU124" s="91"/>
      <c r="AV124" s="91"/>
      <c r="AX124" s="91"/>
      <c r="AY124" s="91"/>
      <c r="AZ124" s="91"/>
      <c r="BA124" s="91"/>
      <c r="BB124" s="91"/>
    </row>
    <row r="125" spans="4:54" s="61" customFormat="1" ht="16.149999999999999" customHeight="1" x14ac:dyDescent="0.15">
      <c r="D125" s="65"/>
      <c r="E125" s="65"/>
      <c r="F125" s="65"/>
      <c r="G125" s="65"/>
      <c r="H125" s="65"/>
      <c r="I125" s="65"/>
      <c r="J125" s="79"/>
      <c r="K125" s="79"/>
      <c r="L125" s="79"/>
      <c r="M125" s="79"/>
      <c r="N125" s="79"/>
      <c r="O125" s="92"/>
      <c r="P125" s="93"/>
      <c r="V125" s="65"/>
      <c r="W125" s="65"/>
      <c r="X125" s="65"/>
      <c r="Y125" s="65"/>
      <c r="Z125" s="65"/>
      <c r="AA125" s="65"/>
      <c r="AB125" s="143"/>
      <c r="AC125" s="143"/>
      <c r="AD125" s="143"/>
      <c r="AE125" s="143"/>
      <c r="AF125" s="79"/>
      <c r="AG125" s="92"/>
      <c r="AH125" s="93"/>
      <c r="AR125" s="91"/>
      <c r="AS125" s="91"/>
      <c r="AT125" s="91"/>
      <c r="AU125" s="91"/>
      <c r="AV125" s="91"/>
      <c r="AX125" s="91"/>
      <c r="AY125" s="91"/>
      <c r="AZ125" s="91"/>
      <c r="BA125" s="91"/>
      <c r="BB125" s="91"/>
    </row>
    <row r="126" spans="4:54" s="61" customFormat="1" ht="16.149999999999999" customHeight="1" x14ac:dyDescent="0.15">
      <c r="D126" s="65"/>
      <c r="E126" s="65"/>
      <c r="F126" s="65"/>
      <c r="G126" s="65"/>
      <c r="H126" s="65"/>
      <c r="I126" s="65"/>
      <c r="J126" s="79"/>
      <c r="K126" s="79"/>
      <c r="L126" s="79"/>
      <c r="M126" s="79"/>
      <c r="N126" s="79"/>
      <c r="O126" s="92"/>
      <c r="V126" s="65"/>
      <c r="W126" s="65"/>
      <c r="X126" s="65"/>
      <c r="Y126" s="65"/>
      <c r="Z126" s="65"/>
      <c r="AA126" s="65"/>
      <c r="AB126" s="143"/>
      <c r="AC126" s="143"/>
      <c r="AD126" s="143"/>
      <c r="AE126" s="143"/>
      <c r="AF126" s="79"/>
      <c r="AG126" s="92"/>
      <c r="AR126" s="57"/>
      <c r="AS126" s="57"/>
      <c r="AT126" s="57"/>
      <c r="AU126" s="57"/>
      <c r="AV126" s="57"/>
      <c r="AX126" s="57"/>
      <c r="AY126" s="57"/>
      <c r="AZ126" s="57"/>
      <c r="BA126" s="57"/>
      <c r="BB126" s="57"/>
    </row>
    <row r="127" spans="4:54" s="61" customFormat="1" ht="16.149999999999999" customHeight="1" x14ac:dyDescent="0.15">
      <c r="D127" s="737">
        <v>2</v>
      </c>
      <c r="E127" s="773" t="s">
        <v>229</v>
      </c>
      <c r="F127" s="774"/>
      <c r="G127" s="774"/>
      <c r="H127" s="774"/>
      <c r="I127" s="775"/>
      <c r="J127" s="332"/>
      <c r="K127" s="763"/>
      <c r="L127" s="763"/>
      <c r="M127" s="764"/>
      <c r="N127" s="94"/>
      <c r="O127" s="95"/>
      <c r="V127" s="737">
        <v>2</v>
      </c>
      <c r="W127" s="773" t="s">
        <v>230</v>
      </c>
      <c r="X127" s="774"/>
      <c r="Y127" s="774"/>
      <c r="Z127" s="774"/>
      <c r="AA127" s="775"/>
      <c r="AB127" s="765"/>
      <c r="AC127" s="766"/>
      <c r="AD127" s="766"/>
      <c r="AE127" s="767"/>
      <c r="AF127" s="94"/>
      <c r="AG127" s="95"/>
      <c r="AR127" s="57"/>
      <c r="AS127" s="57"/>
      <c r="AT127" s="57"/>
      <c r="AU127" s="57"/>
      <c r="AV127" s="57"/>
      <c r="AX127" s="57"/>
      <c r="AY127" s="57"/>
      <c r="AZ127" s="57"/>
      <c r="BA127" s="57"/>
      <c r="BB127" s="57"/>
    </row>
    <row r="128" spans="4:54" s="61" customFormat="1" ht="16.149999999999999" customHeight="1" x14ac:dyDescent="0.15">
      <c r="D128" s="738"/>
      <c r="E128" s="776"/>
      <c r="F128" s="777"/>
      <c r="G128" s="777"/>
      <c r="H128" s="777"/>
      <c r="I128" s="778"/>
      <c r="J128" s="383"/>
      <c r="K128" s="768"/>
      <c r="L128" s="768"/>
      <c r="M128" s="769"/>
      <c r="N128" s="79"/>
      <c r="V128" s="738"/>
      <c r="W128" s="776"/>
      <c r="X128" s="777"/>
      <c r="Y128" s="777"/>
      <c r="Z128" s="777"/>
      <c r="AA128" s="778"/>
      <c r="AB128" s="770"/>
      <c r="AC128" s="771"/>
      <c r="AD128" s="771"/>
      <c r="AE128" s="772"/>
      <c r="AF128" s="79"/>
      <c r="AR128" s="91"/>
      <c r="AS128" s="91"/>
      <c r="AT128" s="91"/>
      <c r="AU128" s="91"/>
      <c r="AV128" s="91"/>
      <c r="AX128" s="91"/>
      <c r="AY128" s="91"/>
      <c r="AZ128" s="91"/>
      <c r="BA128" s="91"/>
      <c r="BB128" s="91"/>
    </row>
  </sheetData>
  <mergeCells count="430">
    <mergeCell ref="S5:W5"/>
    <mergeCell ref="E6:I6"/>
    <mergeCell ref="J6:M6"/>
    <mergeCell ref="N6:P6"/>
    <mergeCell ref="Q6:S6"/>
    <mergeCell ref="T6:V6"/>
    <mergeCell ref="W6:Y6"/>
    <mergeCell ref="Y9:Y10"/>
    <mergeCell ref="Z9:Z10"/>
    <mergeCell ref="AA9:AA10"/>
    <mergeCell ref="E8:I8"/>
    <mergeCell ref="J8:M8"/>
    <mergeCell ref="D9:D10"/>
    <mergeCell ref="E9:I9"/>
    <mergeCell ref="J9:M9"/>
    <mergeCell ref="N9:N10"/>
    <mergeCell ref="P9:P10"/>
    <mergeCell ref="Q9:S10"/>
    <mergeCell ref="T9:T10"/>
    <mergeCell ref="Y7:Y8"/>
    <mergeCell ref="Z7:Z8"/>
    <mergeCell ref="AA7:AA8"/>
    <mergeCell ref="D7:D8"/>
    <mergeCell ref="E7:I7"/>
    <mergeCell ref="J7:M7"/>
    <mergeCell ref="N7:P8"/>
    <mergeCell ref="Q7:Q8"/>
    <mergeCell ref="S7:S8"/>
    <mergeCell ref="T7:T8"/>
    <mergeCell ref="V7:V8"/>
    <mergeCell ref="W7:W8"/>
    <mergeCell ref="E10:I10"/>
    <mergeCell ref="J10:M10"/>
    <mergeCell ref="D11:D12"/>
    <mergeCell ref="E11:I11"/>
    <mergeCell ref="J11:M11"/>
    <mergeCell ref="N11:N12"/>
    <mergeCell ref="P11:P12"/>
    <mergeCell ref="V9:V10"/>
    <mergeCell ref="W9:W10"/>
    <mergeCell ref="Z13:Z14"/>
    <mergeCell ref="AA13:AA14"/>
    <mergeCell ref="D13:D14"/>
    <mergeCell ref="E13:I13"/>
    <mergeCell ref="J13:M13"/>
    <mergeCell ref="N13:N14"/>
    <mergeCell ref="P13:P14"/>
    <mergeCell ref="Q13:Q14"/>
    <mergeCell ref="AA11:AA12"/>
    <mergeCell ref="E12:I12"/>
    <mergeCell ref="J12:M12"/>
    <mergeCell ref="Q11:Q12"/>
    <mergeCell ref="S11:S12"/>
    <mergeCell ref="T11:V12"/>
    <mergeCell ref="W11:W12"/>
    <mergeCell ref="Y11:Y12"/>
    <mergeCell ref="Z11:Z12"/>
    <mergeCell ref="S18:W18"/>
    <mergeCell ref="E19:I19"/>
    <mergeCell ref="J19:M19"/>
    <mergeCell ref="N19:P19"/>
    <mergeCell ref="Q19:S19"/>
    <mergeCell ref="T19:V19"/>
    <mergeCell ref="W19:Y19"/>
    <mergeCell ref="E14:I14"/>
    <mergeCell ref="J14:M14"/>
    <mergeCell ref="S13:S14"/>
    <mergeCell ref="T13:T14"/>
    <mergeCell ref="V13:V14"/>
    <mergeCell ref="W13:Y14"/>
    <mergeCell ref="Y22:Y23"/>
    <mergeCell ref="Z22:Z23"/>
    <mergeCell ref="AA22:AA23"/>
    <mergeCell ref="E21:I21"/>
    <mergeCell ref="J21:M21"/>
    <mergeCell ref="D22:D23"/>
    <mergeCell ref="E22:I22"/>
    <mergeCell ref="J22:M22"/>
    <mergeCell ref="N22:N23"/>
    <mergeCell ref="P22:P23"/>
    <mergeCell ref="Q22:S23"/>
    <mergeCell ref="T22:T23"/>
    <mergeCell ref="Y20:Y21"/>
    <mergeCell ref="Z20:Z21"/>
    <mergeCell ref="AA20:AA21"/>
    <mergeCell ref="D20:D21"/>
    <mergeCell ref="E20:I20"/>
    <mergeCell ref="J20:M20"/>
    <mergeCell ref="N20:P21"/>
    <mergeCell ref="Q20:Q21"/>
    <mergeCell ref="S20:S21"/>
    <mergeCell ref="T20:T21"/>
    <mergeCell ref="V20:V21"/>
    <mergeCell ref="W20:W21"/>
    <mergeCell ref="E23:I23"/>
    <mergeCell ref="J23:M23"/>
    <mergeCell ref="D24:D25"/>
    <mergeCell ref="E24:I24"/>
    <mergeCell ref="J24:M24"/>
    <mergeCell ref="N24:N25"/>
    <mergeCell ref="P24:P25"/>
    <mergeCell ref="V22:V23"/>
    <mergeCell ref="W22:W23"/>
    <mergeCell ref="Z26:Z27"/>
    <mergeCell ref="AA26:AA27"/>
    <mergeCell ref="D26:D27"/>
    <mergeCell ref="E26:I26"/>
    <mergeCell ref="J26:M26"/>
    <mergeCell ref="N26:N27"/>
    <mergeCell ref="P26:P27"/>
    <mergeCell ref="Q26:Q27"/>
    <mergeCell ref="AA24:AA25"/>
    <mergeCell ref="E25:I25"/>
    <mergeCell ref="J25:M25"/>
    <mergeCell ref="Q24:Q25"/>
    <mergeCell ref="S24:S25"/>
    <mergeCell ref="T24:V25"/>
    <mergeCell ref="W24:W25"/>
    <mergeCell ref="Y24:Y25"/>
    <mergeCell ref="Z24:Z25"/>
    <mergeCell ref="S31:W31"/>
    <mergeCell ref="E32:I32"/>
    <mergeCell ref="J32:M32"/>
    <mergeCell ref="N32:P32"/>
    <mergeCell ref="Q32:S32"/>
    <mergeCell ref="T32:V32"/>
    <mergeCell ref="W32:Y32"/>
    <mergeCell ref="E27:I27"/>
    <mergeCell ref="J27:M27"/>
    <mergeCell ref="S26:S27"/>
    <mergeCell ref="T26:T27"/>
    <mergeCell ref="V26:V27"/>
    <mergeCell ref="W26:Y27"/>
    <mergeCell ref="Y35:Y36"/>
    <mergeCell ref="Z35:Z36"/>
    <mergeCell ref="AA35:AA36"/>
    <mergeCell ref="E34:I34"/>
    <mergeCell ref="J34:M34"/>
    <mergeCell ref="D35:D36"/>
    <mergeCell ref="E35:I35"/>
    <mergeCell ref="J35:M35"/>
    <mergeCell ref="N35:N36"/>
    <mergeCell ref="P35:P36"/>
    <mergeCell ref="Q35:S36"/>
    <mergeCell ref="T35:T36"/>
    <mergeCell ref="Y33:Y34"/>
    <mergeCell ref="Z33:Z34"/>
    <mergeCell ref="AA33:AA34"/>
    <mergeCell ref="D33:D34"/>
    <mergeCell ref="E33:I33"/>
    <mergeCell ref="J33:M33"/>
    <mergeCell ref="N33:P34"/>
    <mergeCell ref="Q33:Q34"/>
    <mergeCell ref="S33:S34"/>
    <mergeCell ref="T33:T34"/>
    <mergeCell ref="V33:V34"/>
    <mergeCell ref="W33:W34"/>
    <mergeCell ref="E36:I36"/>
    <mergeCell ref="J36:M36"/>
    <mergeCell ref="D37:D38"/>
    <mergeCell ref="E37:I37"/>
    <mergeCell ref="J37:M37"/>
    <mergeCell ref="N37:N38"/>
    <mergeCell ref="P37:P38"/>
    <mergeCell ref="V35:V36"/>
    <mergeCell ref="W35:W36"/>
    <mergeCell ref="AA37:AA38"/>
    <mergeCell ref="E38:I38"/>
    <mergeCell ref="J38:M38"/>
    <mergeCell ref="Q37:Q38"/>
    <mergeCell ref="S37:S38"/>
    <mergeCell ref="T37:V38"/>
    <mergeCell ref="W37:W38"/>
    <mergeCell ref="Y37:Y38"/>
    <mergeCell ref="Z37:Z38"/>
    <mergeCell ref="E40:I40"/>
    <mergeCell ref="J40:M40"/>
    <mergeCell ref="S39:S40"/>
    <mergeCell ref="T39:T40"/>
    <mergeCell ref="V39:V40"/>
    <mergeCell ref="W39:Y40"/>
    <mergeCell ref="Z39:Z40"/>
    <mergeCell ref="AA39:AA40"/>
    <mergeCell ref="D39:D40"/>
    <mergeCell ref="E39:I39"/>
    <mergeCell ref="J39:M39"/>
    <mergeCell ref="N39:N40"/>
    <mergeCell ref="P39:P40"/>
    <mergeCell ref="Q39:Q40"/>
    <mergeCell ref="W51:W52"/>
    <mergeCell ref="X51:X52"/>
    <mergeCell ref="AE50:AG50"/>
    <mergeCell ref="AH50:AI50"/>
    <mergeCell ref="D51:D52"/>
    <mergeCell ref="E51:I51"/>
    <mergeCell ref="J51:M51"/>
    <mergeCell ref="N51:P52"/>
    <mergeCell ref="Q51:Q52"/>
    <mergeCell ref="S51:S52"/>
    <mergeCell ref="T51:T52"/>
    <mergeCell ref="V51:V52"/>
    <mergeCell ref="E50:I50"/>
    <mergeCell ref="J50:M50"/>
    <mergeCell ref="N50:P50"/>
    <mergeCell ref="Q50:S50"/>
    <mergeCell ref="T50:V50"/>
    <mergeCell ref="E52:I52"/>
    <mergeCell ref="J52:M52"/>
    <mergeCell ref="AE52:AF52"/>
    <mergeCell ref="D55:D56"/>
    <mergeCell ref="E55:I55"/>
    <mergeCell ref="J55:M55"/>
    <mergeCell ref="N55:N56"/>
    <mergeCell ref="P55:P56"/>
    <mergeCell ref="V53:V54"/>
    <mergeCell ref="W53:W54"/>
    <mergeCell ref="X53:X54"/>
    <mergeCell ref="E56:I56"/>
    <mergeCell ref="J56:M56"/>
    <mergeCell ref="D53:D54"/>
    <mergeCell ref="E53:I53"/>
    <mergeCell ref="J53:M53"/>
    <mergeCell ref="N53:N54"/>
    <mergeCell ref="P53:P54"/>
    <mergeCell ref="Q53:S54"/>
    <mergeCell ref="T53:T54"/>
    <mergeCell ref="Q55:Q56"/>
    <mergeCell ref="S55:S56"/>
    <mergeCell ref="T55:V56"/>
    <mergeCell ref="W55:W56"/>
    <mergeCell ref="X55:X56"/>
    <mergeCell ref="AE53:AF53"/>
    <mergeCell ref="E54:I54"/>
    <mergeCell ref="J54:M54"/>
    <mergeCell ref="AE54:AF54"/>
    <mergeCell ref="V60:V61"/>
    <mergeCell ref="W60:W61"/>
    <mergeCell ref="X60:X61"/>
    <mergeCell ref="AH59:AI59"/>
    <mergeCell ref="D60:D61"/>
    <mergeCell ref="E60:I60"/>
    <mergeCell ref="J60:M60"/>
    <mergeCell ref="N60:P61"/>
    <mergeCell ref="Q60:Q61"/>
    <mergeCell ref="S60:S61"/>
    <mergeCell ref="T60:T61"/>
    <mergeCell ref="E61:I61"/>
    <mergeCell ref="J61:M61"/>
    <mergeCell ref="AE61:AF61"/>
    <mergeCell ref="E59:I59"/>
    <mergeCell ref="J59:M59"/>
    <mergeCell ref="N59:P59"/>
    <mergeCell ref="Q59:S59"/>
    <mergeCell ref="T59:V59"/>
    <mergeCell ref="AE59:AG59"/>
    <mergeCell ref="W64:W65"/>
    <mergeCell ref="X64:X65"/>
    <mergeCell ref="D64:D65"/>
    <mergeCell ref="E64:I64"/>
    <mergeCell ref="J64:M64"/>
    <mergeCell ref="N64:N65"/>
    <mergeCell ref="P64:P65"/>
    <mergeCell ref="Q64:Q65"/>
    <mergeCell ref="AE62:AF62"/>
    <mergeCell ref="E63:I63"/>
    <mergeCell ref="J63:M63"/>
    <mergeCell ref="AE63:AF63"/>
    <mergeCell ref="T62:T63"/>
    <mergeCell ref="V62:V63"/>
    <mergeCell ref="W62:W63"/>
    <mergeCell ref="X62:X63"/>
    <mergeCell ref="D62:D63"/>
    <mergeCell ref="E62:I62"/>
    <mergeCell ref="J62:M62"/>
    <mergeCell ref="N62:N63"/>
    <mergeCell ref="P62:P63"/>
    <mergeCell ref="Q62:S63"/>
    <mergeCell ref="R74:T75"/>
    <mergeCell ref="D76:D77"/>
    <mergeCell ref="J76:M76"/>
    <mergeCell ref="J77:M77"/>
    <mergeCell ref="E65:I65"/>
    <mergeCell ref="J65:M65"/>
    <mergeCell ref="D72:D73"/>
    <mergeCell ref="J72:M72"/>
    <mergeCell ref="J73:M73"/>
    <mergeCell ref="S64:S65"/>
    <mergeCell ref="T64:V65"/>
    <mergeCell ref="D85:D86"/>
    <mergeCell ref="J85:M85"/>
    <mergeCell ref="V85:V86"/>
    <mergeCell ref="AB85:AE85"/>
    <mergeCell ref="J86:M86"/>
    <mergeCell ref="AB86:AE86"/>
    <mergeCell ref="W85:AA86"/>
    <mergeCell ref="D81:D82"/>
    <mergeCell ref="J81:M81"/>
    <mergeCell ref="V81:V82"/>
    <mergeCell ref="AB81:AE81"/>
    <mergeCell ref="J82:M82"/>
    <mergeCell ref="AB82:AE82"/>
    <mergeCell ref="W81:AA82"/>
    <mergeCell ref="W93:W94"/>
    <mergeCell ref="X93:X94"/>
    <mergeCell ref="AE92:AG92"/>
    <mergeCell ref="AH92:AI92"/>
    <mergeCell ref="D93:D94"/>
    <mergeCell ref="E93:I93"/>
    <mergeCell ref="J93:M93"/>
    <mergeCell ref="N93:P94"/>
    <mergeCell ref="Q93:Q94"/>
    <mergeCell ref="S93:S94"/>
    <mergeCell ref="T93:T94"/>
    <mergeCell ref="V93:V94"/>
    <mergeCell ref="E92:I92"/>
    <mergeCell ref="J92:M92"/>
    <mergeCell ref="N92:P92"/>
    <mergeCell ref="Q92:S92"/>
    <mergeCell ref="T92:V92"/>
    <mergeCell ref="E94:I94"/>
    <mergeCell ref="J94:M94"/>
    <mergeCell ref="AE94:AF94"/>
    <mergeCell ref="D95:D96"/>
    <mergeCell ref="E95:I95"/>
    <mergeCell ref="J95:M95"/>
    <mergeCell ref="N95:N96"/>
    <mergeCell ref="P95:P96"/>
    <mergeCell ref="Q95:S96"/>
    <mergeCell ref="T95:T96"/>
    <mergeCell ref="Q97:Q98"/>
    <mergeCell ref="S97:S98"/>
    <mergeCell ref="T97:V98"/>
    <mergeCell ref="E97:I97"/>
    <mergeCell ref="J97:M97"/>
    <mergeCell ref="N97:N98"/>
    <mergeCell ref="P97:P98"/>
    <mergeCell ref="V95:V96"/>
    <mergeCell ref="D97:D98"/>
    <mergeCell ref="W95:W96"/>
    <mergeCell ref="X95:X96"/>
    <mergeCell ref="E98:I98"/>
    <mergeCell ref="J98:M98"/>
    <mergeCell ref="AE101:AG101"/>
    <mergeCell ref="W97:W98"/>
    <mergeCell ref="X97:X98"/>
    <mergeCell ref="AE95:AF95"/>
    <mergeCell ref="E96:I96"/>
    <mergeCell ref="J96:M96"/>
    <mergeCell ref="AE96:AF96"/>
    <mergeCell ref="AH101:AI101"/>
    <mergeCell ref="D102:D103"/>
    <mergeCell ref="E102:I102"/>
    <mergeCell ref="J102:M102"/>
    <mergeCell ref="N102:P103"/>
    <mergeCell ref="Q102:Q103"/>
    <mergeCell ref="S102:S103"/>
    <mergeCell ref="T102:T103"/>
    <mergeCell ref="E103:I103"/>
    <mergeCell ref="J103:M103"/>
    <mergeCell ref="AE103:AF103"/>
    <mergeCell ref="E101:I101"/>
    <mergeCell ref="J101:M101"/>
    <mergeCell ref="N101:P101"/>
    <mergeCell ref="Q101:S101"/>
    <mergeCell ref="T101:V101"/>
    <mergeCell ref="D104:D105"/>
    <mergeCell ref="E104:I104"/>
    <mergeCell ref="J104:M104"/>
    <mergeCell ref="N104:N105"/>
    <mergeCell ref="P104:P105"/>
    <mergeCell ref="Q104:S105"/>
    <mergeCell ref="V102:V103"/>
    <mergeCell ref="W102:W103"/>
    <mergeCell ref="X102:X103"/>
    <mergeCell ref="AE104:AF104"/>
    <mergeCell ref="E105:I105"/>
    <mergeCell ref="J105:M105"/>
    <mergeCell ref="AE105:AF105"/>
    <mergeCell ref="T104:T105"/>
    <mergeCell ref="V104:V105"/>
    <mergeCell ref="W104:W105"/>
    <mergeCell ref="X104:X105"/>
    <mergeCell ref="E107:I107"/>
    <mergeCell ref="J107:M107"/>
    <mergeCell ref="S106:S107"/>
    <mergeCell ref="T106:V107"/>
    <mergeCell ref="W106:W107"/>
    <mergeCell ref="X106:X107"/>
    <mergeCell ref="D106:D107"/>
    <mergeCell ref="E106:I106"/>
    <mergeCell ref="J106:M106"/>
    <mergeCell ref="N106:N107"/>
    <mergeCell ref="P106:P107"/>
    <mergeCell ref="Q106:Q107"/>
    <mergeCell ref="D118:D119"/>
    <mergeCell ref="J118:M118"/>
    <mergeCell ref="J119:M119"/>
    <mergeCell ref="E118:I119"/>
    <mergeCell ref="D114:D115"/>
    <mergeCell ref="J114:M114"/>
    <mergeCell ref="J115:M115"/>
    <mergeCell ref="D127:D128"/>
    <mergeCell ref="J127:M127"/>
    <mergeCell ref="V127:V128"/>
    <mergeCell ref="AB127:AE127"/>
    <mergeCell ref="J128:M128"/>
    <mergeCell ref="AB128:AE128"/>
    <mergeCell ref="E127:I128"/>
    <mergeCell ref="W127:AA128"/>
    <mergeCell ref="AB123:AE123"/>
    <mergeCell ref="J124:M124"/>
    <mergeCell ref="AB124:AE124"/>
    <mergeCell ref="V123:V124"/>
    <mergeCell ref="D123:D124"/>
    <mergeCell ref="J123:M123"/>
    <mergeCell ref="E123:I124"/>
    <mergeCell ref="W123:AA124"/>
    <mergeCell ref="E57:I57"/>
    <mergeCell ref="E58:I58"/>
    <mergeCell ref="J57:M57"/>
    <mergeCell ref="J58:M58"/>
    <mergeCell ref="E99:I99"/>
    <mergeCell ref="E100:I100"/>
    <mergeCell ref="J99:M99"/>
    <mergeCell ref="J100:M100"/>
    <mergeCell ref="E114:I115"/>
    <mergeCell ref="E72:I73"/>
    <mergeCell ref="E76:I77"/>
    <mergeCell ref="E81:I82"/>
    <mergeCell ref="E85:I86"/>
  </mergeCells>
  <phoneticPr fontId="2"/>
  <dataValidations count="1">
    <dataValidation imeMode="off" allowBlank="1" showInputMessage="1" showErrorMessage="1" sqref="N102:V107 N7:Y14 N20:Y27 N51:V56 N93:V98 N60:V65 N33:Y40" xr:uid="{1ED7CA5B-9562-4FE9-979C-98C846B64BE2}"/>
  </dataValidations>
  <pageMargins left="0.39370078740157483" right="0.39370078740157483" top="0.59055118110236227" bottom="0.39370078740157483" header="0" footer="0"/>
  <pageSetup paperSize="9" scale="120" orientation="portrait" horizontalDpi="4294967293" r:id="rId1"/>
  <headerFooter alignWithMargins="0"/>
  <rowBreaks count="2" manualBreakCount="2">
    <brk id="44" min="3" max="35" man="1"/>
    <brk id="86" min="3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賞品表２０２4 (2)</vt:lpstr>
      <vt:lpstr>一般男子</vt:lpstr>
      <vt:lpstr>一般女子</vt:lpstr>
      <vt:lpstr>110男子</vt:lpstr>
      <vt:lpstr>110女子</vt:lpstr>
      <vt:lpstr>一般男子(掲示用)</vt:lpstr>
      <vt:lpstr>一般女子 (掲示用)</vt:lpstr>
      <vt:lpstr>110男子 (掲示用)</vt:lpstr>
      <vt:lpstr>110女子 (掲示用)</vt:lpstr>
      <vt:lpstr>'110女子'!Print_Area</vt:lpstr>
      <vt:lpstr>'110女子 (掲示用)'!Print_Area</vt:lpstr>
      <vt:lpstr>'110男子'!Print_Area</vt:lpstr>
      <vt:lpstr>'110男子 (掲示用)'!Print_Area</vt:lpstr>
      <vt:lpstr>一般女子!Print_Area</vt:lpstr>
      <vt:lpstr>'一般女子 (掲示用)'!Print_Area</vt:lpstr>
      <vt:lpstr>一般男子!Print_Area</vt:lpstr>
      <vt:lpstr>'一般男子(掲示用)'!Print_Area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Y.Arakawa</dc:creator>
  <cp:lastModifiedBy>ito-tennis</cp:lastModifiedBy>
  <cp:lastPrinted>2024-05-12T06:56:04Z</cp:lastPrinted>
  <dcterms:created xsi:type="dcterms:W3CDTF">2018-04-28T01:35:09Z</dcterms:created>
  <dcterms:modified xsi:type="dcterms:W3CDTF">2024-05-12T11:47:45Z</dcterms:modified>
</cp:coreProperties>
</file>